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Бюджет!$B$13</definedName>
    <definedName name="FIO" localSheetId="0">Бюджет!#REF!</definedName>
    <definedName name="LAST_CELL" localSheetId="0">Бюджет!#REF!</definedName>
    <definedName name="SIGN" localSheetId="0">Бюджет!$B$13:$G$14</definedName>
  </definedNames>
  <calcPr calcId="125725"/>
</workbook>
</file>

<file path=xl/calcChain.xml><?xml version="1.0" encoding="utf-8"?>
<calcChain xmlns="http://schemas.openxmlformats.org/spreadsheetml/2006/main">
  <c r="K225" i="1"/>
  <c r="J225"/>
  <c r="I225"/>
  <c r="H225"/>
  <c r="G225"/>
  <c r="K222"/>
  <c r="J222"/>
  <c r="I222"/>
  <c r="H222"/>
  <c r="G222"/>
  <c r="K218"/>
  <c r="J218"/>
  <c r="I218"/>
  <c r="H218"/>
  <c r="G218"/>
  <c r="K215"/>
  <c r="J215"/>
  <c r="I215"/>
  <c r="H215"/>
  <c r="G215"/>
  <c r="K198"/>
  <c r="J198"/>
  <c r="I198"/>
  <c r="H198"/>
  <c r="G198"/>
  <c r="K173"/>
  <c r="J173"/>
  <c r="I173"/>
  <c r="H173"/>
  <c r="G173"/>
  <c r="K159"/>
  <c r="J159"/>
  <c r="I159"/>
  <c r="H159"/>
  <c r="G159"/>
  <c r="K153"/>
  <c r="K226" s="1"/>
  <c r="K227" s="1"/>
  <c r="J153"/>
  <c r="J226" s="1"/>
  <c r="J227" s="1"/>
  <c r="I153"/>
  <c r="I226" s="1"/>
  <c r="I227" s="1"/>
  <c r="H153"/>
  <c r="H226" s="1"/>
  <c r="H227" s="1"/>
  <c r="G153"/>
  <c r="G226" s="1"/>
  <c r="G227" s="1"/>
  <c r="K132"/>
  <c r="J132"/>
  <c r="I132"/>
  <c r="H132"/>
  <c r="G132"/>
  <c r="K124"/>
  <c r="K137" s="1"/>
  <c r="J124"/>
  <c r="I124"/>
  <c r="I137" s="1"/>
  <c r="H124"/>
  <c r="G124"/>
  <c r="G137" s="1"/>
  <c r="K109"/>
  <c r="J109"/>
  <c r="I109"/>
  <c r="H109"/>
  <c r="G109"/>
  <c r="K101"/>
  <c r="K106" s="1"/>
  <c r="J101"/>
  <c r="J106" s="1"/>
  <c r="I101"/>
  <c r="I106" s="1"/>
  <c r="H101"/>
  <c r="H106" s="1"/>
  <c r="G101"/>
  <c r="G106" s="1"/>
  <c r="K92"/>
  <c r="J92"/>
  <c r="I92"/>
  <c r="H92"/>
  <c r="G92"/>
  <c r="K82"/>
  <c r="J82"/>
  <c r="I82"/>
  <c r="H82"/>
  <c r="G82"/>
  <c r="K78"/>
  <c r="J78"/>
  <c r="I78"/>
  <c r="H78"/>
  <c r="G78"/>
  <c r="K72"/>
  <c r="J72"/>
  <c r="I72"/>
  <c r="H72"/>
  <c r="G72"/>
  <c r="K67"/>
  <c r="J67"/>
  <c r="I67"/>
  <c r="H67"/>
  <c r="G67"/>
  <c r="K62"/>
  <c r="J62"/>
  <c r="I62"/>
  <c r="H62"/>
  <c r="G62"/>
  <c r="K59"/>
  <c r="J59"/>
  <c r="I59"/>
  <c r="H59"/>
  <c r="G59"/>
  <c r="K54"/>
  <c r="J54"/>
  <c r="I54"/>
  <c r="H54"/>
  <c r="G54"/>
  <c r="K51"/>
  <c r="J51"/>
  <c r="I51"/>
  <c r="H51"/>
  <c r="G51"/>
  <c r="K41"/>
  <c r="K97" s="1"/>
  <c r="K138" s="1"/>
  <c r="J41"/>
  <c r="I41"/>
  <c r="I97" s="1"/>
  <c r="I138" s="1"/>
  <c r="H41"/>
  <c r="G41"/>
  <c r="G97" s="1"/>
  <c r="G138" s="1"/>
  <c r="K20"/>
  <c r="J20"/>
  <c r="I20"/>
  <c r="H20"/>
  <c r="G20"/>
  <c r="K8"/>
  <c r="J8"/>
  <c r="I8"/>
  <c r="H8"/>
  <c r="G8"/>
  <c r="H97" l="1"/>
  <c r="J97"/>
  <c r="H137"/>
  <c r="J137"/>
  <c r="G21"/>
  <c r="G25" s="1"/>
  <c r="G228" s="1"/>
  <c r="I21"/>
  <c r="I25" s="1"/>
  <c r="I228" s="1"/>
  <c r="K21"/>
  <c r="K25" s="1"/>
  <c r="K228" s="1"/>
  <c r="H21"/>
  <c r="H25" s="1"/>
  <c r="J21"/>
  <c r="J25" s="1"/>
  <c r="H138" l="1"/>
  <c r="H228" s="1"/>
  <c r="J138"/>
  <c r="J228" s="1"/>
</calcChain>
</file>

<file path=xl/sharedStrings.xml><?xml version="1.0" encoding="utf-8"?>
<sst xmlns="http://schemas.openxmlformats.org/spreadsheetml/2006/main" count="1145" uniqueCount="204">
  <si>
    <t>руб.</t>
  </si>
  <si>
    <t>КФСР</t>
  </si>
  <si>
    <t>КЦСР</t>
  </si>
  <si>
    <t>КВР</t>
  </si>
  <si>
    <t>КОСГУ</t>
  </si>
  <si>
    <t>Доп. КР</t>
  </si>
  <si>
    <t>Бланк расходов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</si>
  <si>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</si>
  <si>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</si>
  <si>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</si>
  <si>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</si>
  <si>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</si>
  <si>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0102</t>
  </si>
  <si>
    <t>6710900210</t>
  </si>
  <si>
    <t>121</t>
  </si>
  <si>
    <t>211</t>
  </si>
  <si>
    <t>000</t>
  </si>
  <si>
    <t>ПБС Совет депутатов МО Кировское ГП</t>
  </si>
  <si>
    <t>129</t>
  </si>
  <si>
    <t>213</t>
  </si>
  <si>
    <t>0103</t>
  </si>
  <si>
    <t>6730900220</t>
  </si>
  <si>
    <t>6730900230</t>
  </si>
  <si>
    <t>122</t>
  </si>
  <si>
    <t>212</t>
  </si>
  <si>
    <t>244</t>
  </si>
  <si>
    <t>221</t>
  </si>
  <si>
    <t>225</t>
  </si>
  <si>
    <t>226</t>
  </si>
  <si>
    <t>290</t>
  </si>
  <si>
    <t>310</t>
  </si>
  <si>
    <t>340</t>
  </si>
  <si>
    <t>852</t>
  </si>
  <si>
    <t>853</t>
  </si>
  <si>
    <t>9890996090</t>
  </si>
  <si>
    <t>540</t>
  </si>
  <si>
    <t>251</t>
  </si>
  <si>
    <t>916</t>
  </si>
  <si>
    <t>Совет депутатов МО "Кировск"_(МБТ)</t>
  </si>
  <si>
    <t>0104</t>
  </si>
  <si>
    <t>6740900210</t>
  </si>
  <si>
    <t>ПБС Администрация МО Кировское ГП</t>
  </si>
  <si>
    <t>6740900220</t>
  </si>
  <si>
    <t>6740900230</t>
  </si>
  <si>
    <t>223</t>
  </si>
  <si>
    <t>6790971340</t>
  </si>
  <si>
    <t>866</t>
  </si>
  <si>
    <t>9890996040</t>
  </si>
  <si>
    <t>915</t>
  </si>
  <si>
    <t>ПБС Администрация МО Кировское ГП _(МБТ)</t>
  </si>
  <si>
    <t>9890996050</t>
  </si>
  <si>
    <t>9890996110</t>
  </si>
  <si>
    <t>0111</t>
  </si>
  <si>
    <t>9890910050</t>
  </si>
  <si>
    <t>870</t>
  </si>
  <si>
    <t>ПБС Администрация МО Кировское ГП_3</t>
  </si>
  <si>
    <t>0113</t>
  </si>
  <si>
    <t>0420100250</t>
  </si>
  <si>
    <t>611</t>
  </si>
  <si>
    <t>241</t>
  </si>
  <si>
    <t>Администрация МО "Кировск"(БУ,АУ)</t>
  </si>
  <si>
    <t>9890906140</t>
  </si>
  <si>
    <t>814</t>
  </si>
  <si>
    <t>530</t>
  </si>
  <si>
    <t>9890910030</t>
  </si>
  <si>
    <t>360</t>
  </si>
  <si>
    <t>113</t>
  </si>
  <si>
    <t>9890910070</t>
  </si>
  <si>
    <t>831</t>
  </si>
  <si>
    <t>ПБС МУ "Управление ЖКХ и обеспечения"</t>
  </si>
  <si>
    <t>9890910100</t>
  </si>
  <si>
    <t>9890910300</t>
  </si>
  <si>
    <t>9890910310</t>
  </si>
  <si>
    <t>9890910320</t>
  </si>
  <si>
    <t>9890910330</t>
  </si>
  <si>
    <t>412</t>
  </si>
  <si>
    <t>330</t>
  </si>
  <si>
    <t>9890996030</t>
  </si>
  <si>
    <t>0309</t>
  </si>
  <si>
    <t>9890913090</t>
  </si>
  <si>
    <t>9890996100</t>
  </si>
  <si>
    <t>917</t>
  </si>
  <si>
    <t>0310</t>
  </si>
  <si>
    <t>9890913100</t>
  </si>
  <si>
    <t>0314</t>
  </si>
  <si>
    <t>9890913140</t>
  </si>
  <si>
    <t>0409</t>
  </si>
  <si>
    <t>5910114720</t>
  </si>
  <si>
    <t>111</t>
  </si>
  <si>
    <t>5К001S4660</t>
  </si>
  <si>
    <t>100</t>
  </si>
  <si>
    <t>794</t>
  </si>
  <si>
    <t>6010170140</t>
  </si>
  <si>
    <t>016</t>
  </si>
  <si>
    <t>60101S0140</t>
  </si>
  <si>
    <t>6030174200</t>
  </si>
  <si>
    <t>60301S4200</t>
  </si>
  <si>
    <t>6К10114710</t>
  </si>
  <si>
    <t>9890914090</t>
  </si>
  <si>
    <t>9890914190</t>
  </si>
  <si>
    <t>0412</t>
  </si>
  <si>
    <t>0410114430</t>
  </si>
  <si>
    <t>9890910350</t>
  </si>
  <si>
    <t>0501</t>
  </si>
  <si>
    <t>7720116020</t>
  </si>
  <si>
    <t>112</t>
  </si>
  <si>
    <t>7720195150</t>
  </si>
  <si>
    <t>110</t>
  </si>
  <si>
    <t>9890906020</t>
  </si>
  <si>
    <t>811</t>
  </si>
  <si>
    <t>242</t>
  </si>
  <si>
    <t>9890915000</t>
  </si>
  <si>
    <t>9890915010</t>
  </si>
  <si>
    <t>9890915440</t>
  </si>
  <si>
    <t>321</t>
  </si>
  <si>
    <t>262</t>
  </si>
  <si>
    <t>0502</t>
  </si>
  <si>
    <t>5С20116040</t>
  </si>
  <si>
    <t>5С201S0260</t>
  </si>
  <si>
    <t>243</t>
  </si>
  <si>
    <t>6К20115880</t>
  </si>
  <si>
    <t>7710116050</t>
  </si>
  <si>
    <t>77101S0160</t>
  </si>
  <si>
    <t>014</t>
  </si>
  <si>
    <t>77101S2120</t>
  </si>
  <si>
    <t>414</t>
  </si>
  <si>
    <t>9890915200</t>
  </si>
  <si>
    <t>9890915500</t>
  </si>
  <si>
    <t>9890915720</t>
  </si>
  <si>
    <t>9890915830</t>
  </si>
  <si>
    <t>9890980080</t>
  </si>
  <si>
    <t>9890980940</t>
  </si>
  <si>
    <t>9890982190</t>
  </si>
  <si>
    <t>98909S0200</t>
  </si>
  <si>
    <t>0503</t>
  </si>
  <si>
    <t>0200115100</t>
  </si>
  <si>
    <t>5000170880</t>
  </si>
  <si>
    <t>795</t>
  </si>
  <si>
    <t>50001S0880</t>
  </si>
  <si>
    <t>5Б00174310</t>
  </si>
  <si>
    <t>5Б001S4310</t>
  </si>
  <si>
    <t>6L101L5550</t>
  </si>
  <si>
    <t>6L101L555F</t>
  </si>
  <si>
    <t>6L20116140</t>
  </si>
  <si>
    <t>6L201L5550</t>
  </si>
  <si>
    <t>6L201L555F</t>
  </si>
  <si>
    <t>6К30115890</t>
  </si>
  <si>
    <t>9890906030</t>
  </si>
  <si>
    <t>9890915310</t>
  </si>
  <si>
    <t>9890915320</t>
  </si>
  <si>
    <t>9890915350</t>
  </si>
  <si>
    <t>9890915360</t>
  </si>
  <si>
    <t>9890972020</t>
  </si>
  <si>
    <t>529</t>
  </si>
  <si>
    <t>0505</t>
  </si>
  <si>
    <t>6К40100250</t>
  </si>
  <si>
    <t>9890900240</t>
  </si>
  <si>
    <t>222</t>
  </si>
  <si>
    <t>119</t>
  </si>
  <si>
    <t>224</t>
  </si>
  <si>
    <t>0707</t>
  </si>
  <si>
    <t>6R10100250</t>
  </si>
  <si>
    <t>6R10112810</t>
  </si>
  <si>
    <t>0801</t>
  </si>
  <si>
    <t>0310100250</t>
  </si>
  <si>
    <t>03101S0360</t>
  </si>
  <si>
    <t>612</t>
  </si>
  <si>
    <t>456</t>
  </si>
  <si>
    <t>03501S0350</t>
  </si>
  <si>
    <t>98909S5192</t>
  </si>
  <si>
    <t>012</t>
  </si>
  <si>
    <t>952</t>
  </si>
  <si>
    <t>98909S5194</t>
  </si>
  <si>
    <t>951</t>
  </si>
  <si>
    <t>0804</t>
  </si>
  <si>
    <t>0320112090</t>
  </si>
  <si>
    <t>9890912200</t>
  </si>
  <si>
    <t>1001</t>
  </si>
  <si>
    <t>9890903080</t>
  </si>
  <si>
    <t>263</t>
  </si>
  <si>
    <t>1003</t>
  </si>
  <si>
    <t>5L00170750</t>
  </si>
  <si>
    <t>322</t>
  </si>
  <si>
    <t>011</t>
  </si>
  <si>
    <t>5L001L4970</t>
  </si>
  <si>
    <t>5L001S0750</t>
  </si>
  <si>
    <t>5L00270740</t>
  </si>
  <si>
    <t>5L002S0740</t>
  </si>
  <si>
    <t>9890903480</t>
  </si>
  <si>
    <t>313</t>
  </si>
  <si>
    <t>1101</t>
  </si>
  <si>
    <t>6R20112820</t>
  </si>
  <si>
    <t>9890906970</t>
  </si>
  <si>
    <t>1204</t>
  </si>
  <si>
    <t>9890915040</t>
  </si>
  <si>
    <t>9890915050</t>
  </si>
  <si>
    <t>Итого</t>
  </si>
  <si>
    <t>Всего</t>
  </si>
  <si>
    <t>О.Н. Кротова</t>
  </si>
  <si>
    <t>И.С. Киселева</t>
  </si>
  <si>
    <t>СВОДНЫЙ КАССОВЫЙ ПЛАН ПО РАСХОДАМ БЮДЖЕТА МУНИЦИПАЛЬНОГО ОБРАЗОВАНИЯ "КИРОВСК" КИРОВСКОГО МУНИЦИПАЛЬНОГО РАЙОНА                            ЛЕНИНГРАДСКОЙ ОБЛАСТИ НА 2018 ГОД</t>
  </si>
  <si>
    <t>(по состоянию на 01.10.2018 года)</t>
  </si>
  <si>
    <t>Начальник финансового управления ____________</t>
  </si>
  <si>
    <t>И.о. главы администрации                    _____________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</si>
</sst>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5" fillId="0" borderId="0" xfId="0" applyFont="1"/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 vertical="center" wrapText="1"/>
    </xf>
    <xf numFmtId="49" fontId="4" fillId="0" borderId="8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righ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right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35"/>
  <sheetViews>
    <sheetView showGridLines="0" tabSelected="1" topLeftCell="A214" workbookViewId="0">
      <selection activeCell="A239" sqref="A239"/>
    </sheetView>
  </sheetViews>
  <sheetFormatPr defaultRowHeight="12.75" customHeight="1"/>
  <cols>
    <col min="1" max="1" width="33" customWidth="1"/>
    <col min="2" max="2" width="5.42578125" customWidth="1"/>
    <col min="3" max="3" width="10.7109375" customWidth="1"/>
    <col min="4" max="6" width="6.42578125" customWidth="1"/>
    <col min="7" max="11" width="13.42578125" customWidth="1"/>
  </cols>
  <sheetData>
    <row r="1" spans="1:11" ht="12.75" customHeight="1">
      <c r="B1" s="7"/>
      <c r="C1" s="7"/>
      <c r="D1" s="7"/>
      <c r="E1" s="7"/>
      <c r="F1" s="7"/>
      <c r="H1" s="1"/>
      <c r="I1" s="1"/>
      <c r="J1" s="1"/>
      <c r="K1" s="1"/>
    </row>
    <row r="2" spans="1:11" ht="12.75" customHeight="1">
      <c r="A2" s="33" t="s">
        <v>200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>
      <c r="A3" s="34" t="s">
        <v>201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>
      <c r="A4" s="2" t="s">
        <v>0</v>
      </c>
      <c r="B4" s="2"/>
      <c r="C4" s="2"/>
      <c r="D4" s="2"/>
      <c r="E4" s="2"/>
      <c r="F4" s="2"/>
      <c r="H4" s="1"/>
      <c r="I4" s="1"/>
    </row>
    <row r="5" spans="1:11" ht="24" customHeight="1">
      <c r="A5" s="3" t="s">
        <v>6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11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>
      <c r="A6" s="5" t="s">
        <v>17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6">
        <v>1726800</v>
      </c>
      <c r="H6" s="6">
        <v>518040</v>
      </c>
      <c r="I6" s="6">
        <v>402920</v>
      </c>
      <c r="J6" s="6">
        <v>402920</v>
      </c>
      <c r="K6" s="6">
        <v>402920</v>
      </c>
    </row>
    <row r="7" spans="1:11" ht="13.5" thickBot="1">
      <c r="A7" s="9" t="s">
        <v>17</v>
      </c>
      <c r="B7" s="10" t="s">
        <v>12</v>
      </c>
      <c r="C7" s="10" t="s">
        <v>13</v>
      </c>
      <c r="D7" s="10" t="s">
        <v>18</v>
      </c>
      <c r="E7" s="10" t="s">
        <v>19</v>
      </c>
      <c r="F7" s="10" t="s">
        <v>16</v>
      </c>
      <c r="G7" s="11">
        <v>521500</v>
      </c>
      <c r="H7" s="11">
        <v>156450</v>
      </c>
      <c r="I7" s="11">
        <v>121683</v>
      </c>
      <c r="J7" s="11">
        <v>121684</v>
      </c>
      <c r="K7" s="11">
        <v>121683</v>
      </c>
    </row>
    <row r="8" spans="1:11" s="8" customFormat="1" ht="23.25" thickBot="1">
      <c r="A8" s="15" t="s">
        <v>17</v>
      </c>
      <c r="B8" s="16" t="s">
        <v>12</v>
      </c>
      <c r="C8" s="16"/>
      <c r="D8" s="16"/>
      <c r="E8" s="16"/>
      <c r="F8" s="16"/>
      <c r="G8" s="17">
        <f>SUM(G6:G7)</f>
        <v>2248300</v>
      </c>
      <c r="H8" s="17">
        <f t="shared" ref="H8:K8" si="0">SUM(H6:H7)</f>
        <v>674490</v>
      </c>
      <c r="I8" s="17">
        <f t="shared" si="0"/>
        <v>524603</v>
      </c>
      <c r="J8" s="17">
        <f t="shared" si="0"/>
        <v>524604</v>
      </c>
      <c r="K8" s="18">
        <f t="shared" si="0"/>
        <v>524603</v>
      </c>
    </row>
    <row r="9" spans="1:11">
      <c r="A9" s="12" t="s">
        <v>17</v>
      </c>
      <c r="B9" s="13" t="s">
        <v>20</v>
      </c>
      <c r="C9" s="13" t="s">
        <v>21</v>
      </c>
      <c r="D9" s="13" t="s">
        <v>14</v>
      </c>
      <c r="E9" s="13" t="s">
        <v>15</v>
      </c>
      <c r="F9" s="13" t="s">
        <v>16</v>
      </c>
      <c r="G9" s="14">
        <v>1112700</v>
      </c>
      <c r="H9" s="14">
        <v>225810</v>
      </c>
      <c r="I9" s="14">
        <v>435630</v>
      </c>
      <c r="J9" s="14">
        <v>275630</v>
      </c>
      <c r="K9" s="14">
        <v>175630</v>
      </c>
    </row>
    <row r="10" spans="1:11">
      <c r="A10" s="5" t="s">
        <v>17</v>
      </c>
      <c r="B10" s="4" t="s">
        <v>20</v>
      </c>
      <c r="C10" s="4" t="s">
        <v>21</v>
      </c>
      <c r="D10" s="4" t="s">
        <v>18</v>
      </c>
      <c r="E10" s="4" t="s">
        <v>19</v>
      </c>
      <c r="F10" s="4" t="s">
        <v>16</v>
      </c>
      <c r="G10" s="6">
        <v>335300</v>
      </c>
      <c r="H10" s="6">
        <v>68190</v>
      </c>
      <c r="I10" s="6">
        <v>133036</v>
      </c>
      <c r="J10" s="6">
        <v>81038</v>
      </c>
      <c r="K10" s="6">
        <v>53036</v>
      </c>
    </row>
    <row r="11" spans="1:11">
      <c r="A11" s="5" t="s">
        <v>17</v>
      </c>
      <c r="B11" s="4" t="s">
        <v>20</v>
      </c>
      <c r="C11" s="4" t="s">
        <v>22</v>
      </c>
      <c r="D11" s="4" t="s">
        <v>23</v>
      </c>
      <c r="E11" s="4" t="s">
        <v>24</v>
      </c>
      <c r="F11" s="4" t="s">
        <v>16</v>
      </c>
      <c r="G11" s="6">
        <v>861100</v>
      </c>
      <c r="H11" s="6">
        <v>225250</v>
      </c>
      <c r="I11" s="6">
        <v>225250</v>
      </c>
      <c r="J11" s="6">
        <v>185350</v>
      </c>
      <c r="K11" s="6">
        <v>225250</v>
      </c>
    </row>
    <row r="12" spans="1:11">
      <c r="A12" s="5" t="s">
        <v>17</v>
      </c>
      <c r="B12" s="4" t="s">
        <v>20</v>
      </c>
      <c r="C12" s="4" t="s">
        <v>22</v>
      </c>
      <c r="D12" s="4" t="s">
        <v>25</v>
      </c>
      <c r="E12" s="4" t="s">
        <v>26</v>
      </c>
      <c r="F12" s="4" t="s">
        <v>16</v>
      </c>
      <c r="G12" s="6">
        <v>38529.870000000003</v>
      </c>
      <c r="H12" s="6">
        <v>7950</v>
      </c>
      <c r="I12" s="6">
        <v>14679.87</v>
      </c>
      <c r="J12" s="6">
        <v>7950</v>
      </c>
      <c r="K12" s="6">
        <v>7950</v>
      </c>
    </row>
    <row r="13" spans="1:11">
      <c r="A13" s="5" t="s">
        <v>17</v>
      </c>
      <c r="B13" s="4" t="s">
        <v>20</v>
      </c>
      <c r="C13" s="4" t="s">
        <v>22</v>
      </c>
      <c r="D13" s="4" t="s">
        <v>25</v>
      </c>
      <c r="E13" s="4" t="s">
        <v>27</v>
      </c>
      <c r="F13" s="4" t="s">
        <v>16</v>
      </c>
      <c r="G13" s="6">
        <v>3200</v>
      </c>
      <c r="H13" s="6">
        <v>800</v>
      </c>
      <c r="I13" s="6">
        <v>800</v>
      </c>
      <c r="J13" s="6">
        <v>800</v>
      </c>
      <c r="K13" s="6">
        <v>800</v>
      </c>
    </row>
    <row r="14" spans="1:11">
      <c r="A14" s="5" t="s">
        <v>17</v>
      </c>
      <c r="B14" s="4" t="s">
        <v>20</v>
      </c>
      <c r="C14" s="4" t="s">
        <v>22</v>
      </c>
      <c r="D14" s="4" t="s">
        <v>25</v>
      </c>
      <c r="E14" s="4" t="s">
        <v>28</v>
      </c>
      <c r="F14" s="4" t="s">
        <v>16</v>
      </c>
      <c r="G14" s="6">
        <v>377608</v>
      </c>
      <c r="H14" s="6">
        <v>102930</v>
      </c>
      <c r="I14" s="6">
        <v>90873</v>
      </c>
      <c r="J14" s="6">
        <v>110284</v>
      </c>
      <c r="K14" s="6">
        <v>73521</v>
      </c>
    </row>
    <row r="15" spans="1:11">
      <c r="A15" s="5" t="s">
        <v>17</v>
      </c>
      <c r="B15" s="4" t="s">
        <v>20</v>
      </c>
      <c r="C15" s="4" t="s">
        <v>22</v>
      </c>
      <c r="D15" s="4" t="s">
        <v>25</v>
      </c>
      <c r="E15" s="4" t="s">
        <v>29</v>
      </c>
      <c r="F15" s="4" t="s">
        <v>16</v>
      </c>
      <c r="G15" s="6">
        <v>109600</v>
      </c>
      <c r="H15" s="6">
        <v>42440</v>
      </c>
      <c r="I15" s="6">
        <v>31830</v>
      </c>
      <c r="J15" s="6">
        <v>9415</v>
      </c>
      <c r="K15" s="6">
        <v>25915</v>
      </c>
    </row>
    <row r="16" spans="1:11">
      <c r="A16" s="5" t="s">
        <v>17</v>
      </c>
      <c r="B16" s="4" t="s">
        <v>20</v>
      </c>
      <c r="C16" s="4" t="s">
        <v>22</v>
      </c>
      <c r="D16" s="4" t="s">
        <v>25</v>
      </c>
      <c r="E16" s="4" t="s">
        <v>30</v>
      </c>
      <c r="F16" s="4" t="s">
        <v>16</v>
      </c>
      <c r="G16" s="6">
        <v>126000</v>
      </c>
      <c r="H16" s="6">
        <v>39060</v>
      </c>
      <c r="I16" s="6">
        <v>7560</v>
      </c>
      <c r="J16" s="6">
        <v>31500</v>
      </c>
      <c r="K16" s="6">
        <v>47880</v>
      </c>
    </row>
    <row r="17" spans="1:11">
      <c r="A17" s="5" t="s">
        <v>17</v>
      </c>
      <c r="B17" s="4" t="s">
        <v>20</v>
      </c>
      <c r="C17" s="4" t="s">
        <v>22</v>
      </c>
      <c r="D17" s="4" t="s">
        <v>25</v>
      </c>
      <c r="E17" s="4" t="s">
        <v>31</v>
      </c>
      <c r="F17" s="4" t="s">
        <v>16</v>
      </c>
      <c r="G17" s="6">
        <v>210600</v>
      </c>
      <c r="H17" s="6">
        <v>83840</v>
      </c>
      <c r="I17" s="6">
        <v>41920</v>
      </c>
      <c r="J17" s="6">
        <v>42920</v>
      </c>
      <c r="K17" s="6">
        <v>41920</v>
      </c>
    </row>
    <row r="18" spans="1:11">
      <c r="A18" s="5" t="s">
        <v>17</v>
      </c>
      <c r="B18" s="4" t="s">
        <v>20</v>
      </c>
      <c r="C18" s="4" t="s">
        <v>22</v>
      </c>
      <c r="D18" s="4" t="s">
        <v>32</v>
      </c>
      <c r="E18" s="4" t="s">
        <v>29</v>
      </c>
      <c r="F18" s="4" t="s">
        <v>16</v>
      </c>
      <c r="G18" s="6">
        <v>5200</v>
      </c>
      <c r="H18" s="6">
        <v>1300</v>
      </c>
      <c r="I18" s="6">
        <v>1300</v>
      </c>
      <c r="J18" s="6">
        <v>1300</v>
      </c>
      <c r="K18" s="6">
        <v>1300</v>
      </c>
    </row>
    <row r="19" spans="1:11" ht="13.5" thickBot="1">
      <c r="A19" s="9" t="s">
        <v>17</v>
      </c>
      <c r="B19" s="10" t="s">
        <v>20</v>
      </c>
      <c r="C19" s="10" t="s">
        <v>22</v>
      </c>
      <c r="D19" s="10" t="s">
        <v>33</v>
      </c>
      <c r="E19" s="10" t="s">
        <v>29</v>
      </c>
      <c r="F19" s="10" t="s">
        <v>16</v>
      </c>
      <c r="G19" s="11">
        <v>58900</v>
      </c>
      <c r="H19" s="11">
        <v>200</v>
      </c>
      <c r="I19" s="11">
        <v>2000</v>
      </c>
      <c r="J19" s="11">
        <v>56500</v>
      </c>
      <c r="K19" s="11">
        <v>200</v>
      </c>
    </row>
    <row r="20" spans="1:11" s="8" customFormat="1" ht="23.25" thickBot="1">
      <c r="A20" s="15" t="s">
        <v>17</v>
      </c>
      <c r="B20" s="16" t="s">
        <v>20</v>
      </c>
      <c r="C20" s="16"/>
      <c r="D20" s="16"/>
      <c r="E20" s="16"/>
      <c r="F20" s="16"/>
      <c r="G20" s="17">
        <f>SUM(G9:G19)</f>
        <v>3238737.87</v>
      </c>
      <c r="H20" s="17">
        <f t="shared" ref="H20:K20" si="1">SUM(H9:H19)</f>
        <v>797770</v>
      </c>
      <c r="I20" s="17">
        <f t="shared" si="1"/>
        <v>984878.87</v>
      </c>
      <c r="J20" s="17">
        <f t="shared" si="1"/>
        <v>802687</v>
      </c>
      <c r="K20" s="17">
        <f t="shared" si="1"/>
        <v>653402</v>
      </c>
    </row>
    <row r="21" spans="1:11" s="8" customFormat="1" ht="23.25" thickBot="1">
      <c r="A21" s="19" t="s">
        <v>17</v>
      </c>
      <c r="B21" s="20"/>
      <c r="C21" s="20"/>
      <c r="D21" s="20"/>
      <c r="E21" s="20"/>
      <c r="F21" s="20"/>
      <c r="G21" s="21">
        <f>G8+G20</f>
        <v>5487037.8700000001</v>
      </c>
      <c r="H21" s="21">
        <f t="shared" ref="H21:K21" si="2">H8+H20</f>
        <v>1472260</v>
      </c>
      <c r="I21" s="21">
        <f t="shared" si="2"/>
        <v>1509481.87</v>
      </c>
      <c r="J21" s="21">
        <f t="shared" si="2"/>
        <v>1327291</v>
      </c>
      <c r="K21" s="21">
        <f t="shared" si="2"/>
        <v>1178005</v>
      </c>
    </row>
    <row r="22" spans="1:11" ht="13.5" thickBot="1">
      <c r="A22" s="22" t="s">
        <v>38</v>
      </c>
      <c r="B22" s="23" t="s">
        <v>20</v>
      </c>
      <c r="C22" s="23" t="s">
        <v>34</v>
      </c>
      <c r="D22" s="23" t="s">
        <v>35</v>
      </c>
      <c r="E22" s="23" t="s">
        <v>36</v>
      </c>
      <c r="F22" s="23" t="s">
        <v>37</v>
      </c>
      <c r="G22" s="24">
        <v>276405</v>
      </c>
      <c r="H22" s="24">
        <v>69102</v>
      </c>
      <c r="I22" s="24">
        <v>69101</v>
      </c>
      <c r="J22" s="24">
        <v>69101</v>
      </c>
      <c r="K22" s="24">
        <v>69101</v>
      </c>
    </row>
    <row r="23" spans="1:11" s="8" customFormat="1" ht="13.5" thickBot="1">
      <c r="A23" s="15" t="s">
        <v>38</v>
      </c>
      <c r="B23" s="16" t="s">
        <v>20</v>
      </c>
      <c r="C23" s="16"/>
      <c r="D23" s="16"/>
      <c r="E23" s="16"/>
      <c r="F23" s="16"/>
      <c r="G23" s="26">
        <v>276405</v>
      </c>
      <c r="H23" s="26">
        <v>69102</v>
      </c>
      <c r="I23" s="26">
        <v>69101</v>
      </c>
      <c r="J23" s="26">
        <v>69101</v>
      </c>
      <c r="K23" s="27">
        <v>69101</v>
      </c>
    </row>
    <row r="24" spans="1:11" s="8" customFormat="1" ht="13.5" thickBot="1">
      <c r="A24" s="15" t="s">
        <v>38</v>
      </c>
      <c r="B24" s="16"/>
      <c r="C24" s="16"/>
      <c r="D24" s="16"/>
      <c r="E24" s="16"/>
      <c r="F24" s="16"/>
      <c r="G24" s="26">
        <v>276405</v>
      </c>
      <c r="H24" s="26">
        <v>69102</v>
      </c>
      <c r="I24" s="26">
        <v>69101</v>
      </c>
      <c r="J24" s="26">
        <v>69101</v>
      </c>
      <c r="K24" s="27">
        <v>69101</v>
      </c>
    </row>
    <row r="25" spans="1:11" s="8" customFormat="1" ht="13.5" thickBot="1">
      <c r="A25" s="15" t="s">
        <v>196</v>
      </c>
      <c r="B25" s="16"/>
      <c r="C25" s="16"/>
      <c r="D25" s="16"/>
      <c r="E25" s="16"/>
      <c r="F25" s="16"/>
      <c r="G25" s="17">
        <f>G21+G24</f>
        <v>5763442.8700000001</v>
      </c>
      <c r="H25" s="17">
        <f t="shared" ref="H25:K25" si="3">H21+H24</f>
        <v>1541362</v>
      </c>
      <c r="I25" s="17">
        <f t="shared" si="3"/>
        <v>1578582.87</v>
      </c>
      <c r="J25" s="17">
        <f t="shared" si="3"/>
        <v>1396392</v>
      </c>
      <c r="K25" s="17">
        <f t="shared" si="3"/>
        <v>1247106</v>
      </c>
    </row>
    <row r="26" spans="1:11">
      <c r="A26" s="5" t="s">
        <v>41</v>
      </c>
      <c r="B26" s="4" t="s">
        <v>39</v>
      </c>
      <c r="C26" s="4" t="s">
        <v>40</v>
      </c>
      <c r="D26" s="4" t="s">
        <v>14</v>
      </c>
      <c r="E26" s="4" t="s">
        <v>15</v>
      </c>
      <c r="F26" s="4" t="s">
        <v>16</v>
      </c>
      <c r="G26" s="6">
        <v>8022384</v>
      </c>
      <c r="H26" s="6">
        <v>2406715</v>
      </c>
      <c r="I26" s="6">
        <v>1871889</v>
      </c>
      <c r="J26" s="6">
        <v>1871891</v>
      </c>
      <c r="K26" s="6">
        <v>1871889</v>
      </c>
    </row>
    <row r="27" spans="1:11">
      <c r="A27" s="5" t="s">
        <v>41</v>
      </c>
      <c r="B27" s="4" t="s">
        <v>39</v>
      </c>
      <c r="C27" s="4" t="s">
        <v>40</v>
      </c>
      <c r="D27" s="4" t="s">
        <v>18</v>
      </c>
      <c r="E27" s="4" t="s">
        <v>19</v>
      </c>
      <c r="F27" s="4" t="s">
        <v>16</v>
      </c>
      <c r="G27" s="6">
        <v>2462186</v>
      </c>
      <c r="H27" s="6">
        <v>738655</v>
      </c>
      <c r="I27" s="6">
        <v>574510</v>
      </c>
      <c r="J27" s="6">
        <v>574511</v>
      </c>
      <c r="K27" s="6">
        <v>574510</v>
      </c>
    </row>
    <row r="28" spans="1:11">
      <c r="A28" s="5" t="s">
        <v>41</v>
      </c>
      <c r="B28" s="4" t="s">
        <v>39</v>
      </c>
      <c r="C28" s="4" t="s">
        <v>42</v>
      </c>
      <c r="D28" s="4" t="s">
        <v>14</v>
      </c>
      <c r="E28" s="4" t="s">
        <v>15</v>
      </c>
      <c r="F28" s="4" t="s">
        <v>16</v>
      </c>
      <c r="G28" s="6">
        <v>4360836</v>
      </c>
      <c r="H28" s="6">
        <v>1308250</v>
      </c>
      <c r="I28" s="6">
        <v>1017528</v>
      </c>
      <c r="J28" s="6">
        <v>1017530</v>
      </c>
      <c r="K28" s="6">
        <v>1017528</v>
      </c>
    </row>
    <row r="29" spans="1:11">
      <c r="A29" s="5" t="s">
        <v>41</v>
      </c>
      <c r="B29" s="4" t="s">
        <v>39</v>
      </c>
      <c r="C29" s="4" t="s">
        <v>42</v>
      </c>
      <c r="D29" s="4" t="s">
        <v>18</v>
      </c>
      <c r="E29" s="4" t="s">
        <v>19</v>
      </c>
      <c r="F29" s="4" t="s">
        <v>16</v>
      </c>
      <c r="G29" s="6">
        <v>1316971</v>
      </c>
      <c r="H29" s="6">
        <v>395091</v>
      </c>
      <c r="I29" s="6">
        <v>307293</v>
      </c>
      <c r="J29" s="6">
        <v>307294</v>
      </c>
      <c r="K29" s="6">
        <v>307293</v>
      </c>
    </row>
    <row r="30" spans="1:11">
      <c r="A30" s="5" t="s">
        <v>41</v>
      </c>
      <c r="B30" s="4" t="s">
        <v>39</v>
      </c>
      <c r="C30" s="4" t="s">
        <v>43</v>
      </c>
      <c r="D30" s="4" t="s">
        <v>23</v>
      </c>
      <c r="E30" s="4" t="s">
        <v>24</v>
      </c>
      <c r="F30" s="4" t="s">
        <v>16</v>
      </c>
      <c r="G30" s="6">
        <v>381600</v>
      </c>
      <c r="H30" s="6">
        <v>114480</v>
      </c>
      <c r="I30" s="6">
        <v>89040</v>
      </c>
      <c r="J30" s="6">
        <v>89040</v>
      </c>
      <c r="K30" s="6">
        <v>89040</v>
      </c>
    </row>
    <row r="31" spans="1:11">
      <c r="A31" s="5" t="s">
        <v>41</v>
      </c>
      <c r="B31" s="4" t="s">
        <v>39</v>
      </c>
      <c r="C31" s="4" t="s">
        <v>43</v>
      </c>
      <c r="D31" s="4" t="s">
        <v>25</v>
      </c>
      <c r="E31" s="4" t="s">
        <v>26</v>
      </c>
      <c r="F31" s="4" t="s">
        <v>16</v>
      </c>
      <c r="G31" s="6">
        <v>560320</v>
      </c>
      <c r="H31" s="6">
        <v>150096</v>
      </c>
      <c r="I31" s="6">
        <v>176668</v>
      </c>
      <c r="J31" s="6">
        <v>116668</v>
      </c>
      <c r="K31" s="6">
        <v>116888</v>
      </c>
    </row>
    <row r="32" spans="1:11">
      <c r="A32" s="5" t="s">
        <v>41</v>
      </c>
      <c r="B32" s="4" t="s">
        <v>39</v>
      </c>
      <c r="C32" s="4" t="s">
        <v>43</v>
      </c>
      <c r="D32" s="4" t="s">
        <v>25</v>
      </c>
      <c r="E32" s="4" t="s">
        <v>44</v>
      </c>
      <c r="F32" s="4" t="s">
        <v>16</v>
      </c>
      <c r="G32" s="6">
        <v>106300</v>
      </c>
      <c r="H32" s="6">
        <v>26575</v>
      </c>
      <c r="I32" s="6">
        <v>26575</v>
      </c>
      <c r="J32" s="6">
        <v>26575</v>
      </c>
      <c r="K32" s="6">
        <v>26575</v>
      </c>
    </row>
    <row r="33" spans="1:11">
      <c r="A33" s="5" t="s">
        <v>41</v>
      </c>
      <c r="B33" s="4" t="s">
        <v>39</v>
      </c>
      <c r="C33" s="4" t="s">
        <v>43</v>
      </c>
      <c r="D33" s="4" t="s">
        <v>25</v>
      </c>
      <c r="E33" s="4" t="s">
        <v>27</v>
      </c>
      <c r="F33" s="4" t="s">
        <v>16</v>
      </c>
      <c r="G33" s="6">
        <v>10000</v>
      </c>
      <c r="H33" s="6">
        <v>2500</v>
      </c>
      <c r="I33" s="6">
        <v>2500</v>
      </c>
      <c r="J33" s="6">
        <v>2500</v>
      </c>
      <c r="K33" s="6">
        <v>2500</v>
      </c>
    </row>
    <row r="34" spans="1:11">
      <c r="A34" s="5" t="s">
        <v>41</v>
      </c>
      <c r="B34" s="4" t="s">
        <v>39</v>
      </c>
      <c r="C34" s="4" t="s">
        <v>43</v>
      </c>
      <c r="D34" s="4" t="s">
        <v>25</v>
      </c>
      <c r="E34" s="4" t="s">
        <v>28</v>
      </c>
      <c r="F34" s="4" t="s">
        <v>16</v>
      </c>
      <c r="G34" s="6">
        <v>613930</v>
      </c>
      <c r="H34" s="6">
        <v>183180</v>
      </c>
      <c r="I34" s="6">
        <v>144250</v>
      </c>
      <c r="J34" s="6">
        <v>142250</v>
      </c>
      <c r="K34" s="6">
        <v>144250</v>
      </c>
    </row>
    <row r="35" spans="1:11">
      <c r="A35" s="5" t="s">
        <v>41</v>
      </c>
      <c r="B35" s="4" t="s">
        <v>39</v>
      </c>
      <c r="C35" s="4" t="s">
        <v>43</v>
      </c>
      <c r="D35" s="4" t="s">
        <v>25</v>
      </c>
      <c r="E35" s="4" t="s">
        <v>29</v>
      </c>
      <c r="F35" s="4" t="s">
        <v>16</v>
      </c>
      <c r="G35" s="6">
        <v>30000</v>
      </c>
      <c r="H35" s="6">
        <v>8000</v>
      </c>
      <c r="I35" s="6">
        <v>7000</v>
      </c>
      <c r="J35" s="6">
        <v>7000</v>
      </c>
      <c r="K35" s="6">
        <v>8000</v>
      </c>
    </row>
    <row r="36" spans="1:11">
      <c r="A36" s="5" t="s">
        <v>41</v>
      </c>
      <c r="B36" s="4" t="s">
        <v>39</v>
      </c>
      <c r="C36" s="4" t="s">
        <v>43</v>
      </c>
      <c r="D36" s="4" t="s">
        <v>25</v>
      </c>
      <c r="E36" s="4" t="s">
        <v>30</v>
      </c>
      <c r="F36" s="4" t="s">
        <v>16</v>
      </c>
      <c r="G36" s="6">
        <v>89500</v>
      </c>
      <c r="H36" s="6">
        <v>23700</v>
      </c>
      <c r="I36" s="6">
        <v>23200</v>
      </c>
      <c r="J36" s="6">
        <v>18900</v>
      </c>
      <c r="K36" s="6">
        <v>23700</v>
      </c>
    </row>
    <row r="37" spans="1:11">
      <c r="A37" s="5" t="s">
        <v>41</v>
      </c>
      <c r="B37" s="4" t="s">
        <v>39</v>
      </c>
      <c r="C37" s="4" t="s">
        <v>43</v>
      </c>
      <c r="D37" s="4" t="s">
        <v>25</v>
      </c>
      <c r="E37" s="4" t="s">
        <v>31</v>
      </c>
      <c r="F37" s="4" t="s">
        <v>16</v>
      </c>
      <c r="G37" s="6">
        <v>535830</v>
      </c>
      <c r="H37" s="6">
        <v>135000</v>
      </c>
      <c r="I37" s="6">
        <v>169530</v>
      </c>
      <c r="J37" s="6">
        <v>96300</v>
      </c>
      <c r="K37" s="6">
        <v>135000</v>
      </c>
    </row>
    <row r="38" spans="1:11">
      <c r="A38" s="5" t="s">
        <v>41</v>
      </c>
      <c r="B38" s="4" t="s">
        <v>39</v>
      </c>
      <c r="C38" s="4" t="s">
        <v>43</v>
      </c>
      <c r="D38" s="4" t="s">
        <v>32</v>
      </c>
      <c r="E38" s="4" t="s">
        <v>29</v>
      </c>
      <c r="F38" s="4" t="s">
        <v>16</v>
      </c>
      <c r="G38" s="6">
        <v>10000</v>
      </c>
      <c r="H38" s="6">
        <v>3000</v>
      </c>
      <c r="I38" s="6">
        <v>2500</v>
      </c>
      <c r="J38" s="6">
        <v>2500</v>
      </c>
      <c r="K38" s="6">
        <v>2000</v>
      </c>
    </row>
    <row r="39" spans="1:11">
      <c r="A39" s="5" t="s">
        <v>41</v>
      </c>
      <c r="B39" s="4" t="s">
        <v>39</v>
      </c>
      <c r="C39" s="4" t="s">
        <v>43</v>
      </c>
      <c r="D39" s="4" t="s">
        <v>33</v>
      </c>
      <c r="E39" s="4" t="s">
        <v>29</v>
      </c>
      <c r="F39" s="4" t="s">
        <v>16</v>
      </c>
      <c r="G39" s="6">
        <v>50000</v>
      </c>
      <c r="H39" s="6">
        <v>5000</v>
      </c>
      <c r="I39" s="6">
        <v>20000</v>
      </c>
      <c r="J39" s="6">
        <v>20000</v>
      </c>
      <c r="K39" s="6">
        <v>5000</v>
      </c>
    </row>
    <row r="40" spans="1:11" ht="13.5" thickBot="1">
      <c r="A40" s="9" t="s">
        <v>41</v>
      </c>
      <c r="B40" s="10" t="s">
        <v>39</v>
      </c>
      <c r="C40" s="10" t="s">
        <v>45</v>
      </c>
      <c r="D40" s="10" t="s">
        <v>25</v>
      </c>
      <c r="E40" s="10" t="s">
        <v>31</v>
      </c>
      <c r="F40" s="10" t="s">
        <v>46</v>
      </c>
      <c r="G40" s="11">
        <v>3000</v>
      </c>
      <c r="H40" s="11">
        <v>0</v>
      </c>
      <c r="I40" s="11">
        <v>3000</v>
      </c>
      <c r="J40" s="11">
        <v>0</v>
      </c>
      <c r="K40" s="11">
        <v>0</v>
      </c>
    </row>
    <row r="41" spans="1:11" s="8" customFormat="1" ht="13.5" thickBot="1">
      <c r="A41" s="15" t="s">
        <v>41</v>
      </c>
      <c r="B41" s="16" t="s">
        <v>39</v>
      </c>
      <c r="C41" s="16"/>
      <c r="D41" s="16"/>
      <c r="E41" s="16"/>
      <c r="F41" s="16"/>
      <c r="G41" s="17">
        <f>SUM(G26:G40)</f>
        <v>18552857</v>
      </c>
      <c r="H41" s="17">
        <f t="shared" ref="H41:K41" si="4">SUM(H26:H40)</f>
        <v>5500242</v>
      </c>
      <c r="I41" s="17">
        <f t="shared" si="4"/>
        <v>4435483</v>
      </c>
      <c r="J41" s="17">
        <f t="shared" si="4"/>
        <v>4292959</v>
      </c>
      <c r="K41" s="18">
        <f t="shared" si="4"/>
        <v>4324173</v>
      </c>
    </row>
    <row r="42" spans="1:11">
      <c r="A42" s="5" t="s">
        <v>41</v>
      </c>
      <c r="B42" s="4" t="s">
        <v>56</v>
      </c>
      <c r="C42" s="4" t="s">
        <v>61</v>
      </c>
      <c r="D42" s="4" t="s">
        <v>62</v>
      </c>
      <c r="E42" s="4" t="s">
        <v>63</v>
      </c>
      <c r="F42" s="4" t="s">
        <v>16</v>
      </c>
      <c r="G42" s="6">
        <v>100000</v>
      </c>
      <c r="H42" s="6">
        <v>0</v>
      </c>
      <c r="I42" s="6">
        <v>100000</v>
      </c>
      <c r="J42" s="6">
        <v>0</v>
      </c>
      <c r="K42" s="6">
        <v>0</v>
      </c>
    </row>
    <row r="43" spans="1:11">
      <c r="A43" s="5" t="s">
        <v>41</v>
      </c>
      <c r="B43" s="4" t="s">
        <v>56</v>
      </c>
      <c r="C43" s="4" t="s">
        <v>64</v>
      </c>
      <c r="D43" s="4" t="s">
        <v>65</v>
      </c>
      <c r="E43" s="4" t="s">
        <v>29</v>
      </c>
      <c r="F43" s="4" t="s">
        <v>16</v>
      </c>
      <c r="G43" s="6">
        <v>200000</v>
      </c>
      <c r="H43" s="6">
        <v>70000</v>
      </c>
      <c r="I43" s="6">
        <v>80000</v>
      </c>
      <c r="J43" s="6">
        <v>0</v>
      </c>
      <c r="K43" s="6">
        <v>50000</v>
      </c>
    </row>
    <row r="44" spans="1:11">
      <c r="A44" s="5" t="s">
        <v>41</v>
      </c>
      <c r="B44" s="4" t="s">
        <v>56</v>
      </c>
      <c r="C44" s="4" t="s">
        <v>64</v>
      </c>
      <c r="D44" s="4" t="s">
        <v>65</v>
      </c>
      <c r="E44" s="4" t="s">
        <v>29</v>
      </c>
      <c r="F44" s="4" t="s">
        <v>66</v>
      </c>
      <c r="G44" s="6">
        <v>44782</v>
      </c>
      <c r="H44" s="6">
        <v>0</v>
      </c>
      <c r="I44" s="6">
        <v>44782</v>
      </c>
      <c r="J44" s="6">
        <v>0</v>
      </c>
      <c r="K44" s="6">
        <v>0</v>
      </c>
    </row>
    <row r="45" spans="1:11">
      <c r="A45" s="5" t="s">
        <v>41</v>
      </c>
      <c r="B45" s="4" t="s">
        <v>56</v>
      </c>
      <c r="C45" s="4" t="s">
        <v>67</v>
      </c>
      <c r="D45" s="4" t="s">
        <v>68</v>
      </c>
      <c r="E45" s="4" t="s">
        <v>29</v>
      </c>
      <c r="F45" s="4" t="s">
        <v>16</v>
      </c>
      <c r="G45" s="6">
        <v>30000</v>
      </c>
      <c r="H45" s="6">
        <v>7500</v>
      </c>
      <c r="I45" s="6">
        <v>7500</v>
      </c>
      <c r="J45" s="6">
        <v>7500</v>
      </c>
      <c r="K45" s="6">
        <v>7500</v>
      </c>
    </row>
    <row r="46" spans="1:11">
      <c r="A46" s="5" t="s">
        <v>41</v>
      </c>
      <c r="B46" s="4" t="s">
        <v>56</v>
      </c>
      <c r="C46" s="4" t="s">
        <v>70</v>
      </c>
      <c r="D46" s="4" t="s">
        <v>25</v>
      </c>
      <c r="E46" s="4" t="s">
        <v>28</v>
      </c>
      <c r="F46" s="4" t="s">
        <v>16</v>
      </c>
      <c r="G46" s="6">
        <v>427928</v>
      </c>
      <c r="H46" s="6">
        <v>72500</v>
      </c>
      <c r="I46" s="6">
        <v>210428</v>
      </c>
      <c r="J46" s="6">
        <v>72500</v>
      </c>
      <c r="K46" s="6">
        <v>72500</v>
      </c>
    </row>
    <row r="47" spans="1:11">
      <c r="A47" s="5" t="s">
        <v>41</v>
      </c>
      <c r="B47" s="4" t="s">
        <v>56</v>
      </c>
      <c r="C47" s="4" t="s">
        <v>71</v>
      </c>
      <c r="D47" s="4" t="s">
        <v>25</v>
      </c>
      <c r="E47" s="4" t="s">
        <v>28</v>
      </c>
      <c r="F47" s="4" t="s">
        <v>16</v>
      </c>
      <c r="G47" s="6">
        <v>290170</v>
      </c>
      <c r="H47" s="6">
        <v>0</v>
      </c>
      <c r="I47" s="6">
        <v>190170</v>
      </c>
      <c r="J47" s="6">
        <v>100000</v>
      </c>
      <c r="K47" s="6">
        <v>0</v>
      </c>
    </row>
    <row r="48" spans="1:11">
      <c r="A48" s="5" t="s">
        <v>41</v>
      </c>
      <c r="B48" s="4" t="s">
        <v>56</v>
      </c>
      <c r="C48" s="4" t="s">
        <v>72</v>
      </c>
      <c r="D48" s="4" t="s">
        <v>25</v>
      </c>
      <c r="E48" s="4" t="s">
        <v>28</v>
      </c>
      <c r="F48" s="4" t="s">
        <v>16</v>
      </c>
      <c r="G48" s="6">
        <v>1300000</v>
      </c>
      <c r="H48" s="6">
        <v>185000</v>
      </c>
      <c r="I48" s="6">
        <v>387000</v>
      </c>
      <c r="J48" s="6">
        <v>364000</v>
      </c>
      <c r="K48" s="6">
        <v>364000</v>
      </c>
    </row>
    <row r="49" spans="1:11">
      <c r="A49" s="5" t="s">
        <v>41</v>
      </c>
      <c r="B49" s="4" t="s">
        <v>56</v>
      </c>
      <c r="C49" s="4" t="s">
        <v>73</v>
      </c>
      <c r="D49" s="4" t="s">
        <v>32</v>
      </c>
      <c r="E49" s="4" t="s">
        <v>29</v>
      </c>
      <c r="F49" s="4" t="s">
        <v>16</v>
      </c>
      <c r="G49" s="6">
        <v>20000</v>
      </c>
      <c r="H49" s="6">
        <v>5000</v>
      </c>
      <c r="I49" s="6">
        <v>5000</v>
      </c>
      <c r="J49" s="6">
        <v>5000</v>
      </c>
      <c r="K49" s="6">
        <v>5000</v>
      </c>
    </row>
    <row r="50" spans="1:11" ht="13.5" thickBot="1">
      <c r="A50" s="9" t="s">
        <v>41</v>
      </c>
      <c r="B50" s="10" t="s">
        <v>56</v>
      </c>
      <c r="C50" s="10" t="s">
        <v>74</v>
      </c>
      <c r="D50" s="10" t="s">
        <v>75</v>
      </c>
      <c r="E50" s="10" t="s">
        <v>76</v>
      </c>
      <c r="F50" s="10" t="s">
        <v>16</v>
      </c>
      <c r="G50" s="11">
        <v>50000</v>
      </c>
      <c r="H50" s="11">
        <v>12500</v>
      </c>
      <c r="I50" s="11">
        <v>12500</v>
      </c>
      <c r="J50" s="11">
        <v>12500</v>
      </c>
      <c r="K50" s="11">
        <v>12500</v>
      </c>
    </row>
    <row r="51" spans="1:11" s="8" customFormat="1" ht="13.5" thickBot="1">
      <c r="A51" s="15" t="s">
        <v>41</v>
      </c>
      <c r="B51" s="16" t="s">
        <v>56</v>
      </c>
      <c r="C51" s="16"/>
      <c r="D51" s="16"/>
      <c r="E51" s="16"/>
      <c r="F51" s="16"/>
      <c r="G51" s="17">
        <f>SUM(G42:G50)</f>
        <v>2462880</v>
      </c>
      <c r="H51" s="17">
        <f t="shared" ref="H51:K51" si="5">SUM(H42:H50)</f>
        <v>352500</v>
      </c>
      <c r="I51" s="17">
        <f t="shared" si="5"/>
        <v>1037380</v>
      </c>
      <c r="J51" s="17">
        <f t="shared" si="5"/>
        <v>561500</v>
      </c>
      <c r="K51" s="18">
        <f t="shared" si="5"/>
        <v>511500</v>
      </c>
    </row>
    <row r="52" spans="1:11">
      <c r="A52" s="12" t="s">
        <v>41</v>
      </c>
      <c r="B52" s="13" t="s">
        <v>78</v>
      </c>
      <c r="C52" s="13" t="s">
        <v>79</v>
      </c>
      <c r="D52" s="13" t="s">
        <v>25</v>
      </c>
      <c r="E52" s="13" t="s">
        <v>28</v>
      </c>
      <c r="F52" s="13" t="s">
        <v>16</v>
      </c>
      <c r="G52" s="14">
        <v>390000</v>
      </c>
      <c r="H52" s="14">
        <v>0</v>
      </c>
      <c r="I52" s="14">
        <v>390000</v>
      </c>
      <c r="J52" s="14">
        <v>0</v>
      </c>
      <c r="K52" s="14">
        <v>0</v>
      </c>
    </row>
    <row r="53" spans="1:11" ht="13.5" thickBot="1">
      <c r="A53" s="9" t="s">
        <v>41</v>
      </c>
      <c r="B53" s="10" t="s">
        <v>78</v>
      </c>
      <c r="C53" s="10" t="s">
        <v>79</v>
      </c>
      <c r="D53" s="10" t="s">
        <v>25</v>
      </c>
      <c r="E53" s="10" t="s">
        <v>29</v>
      </c>
      <c r="F53" s="10" t="s">
        <v>16</v>
      </c>
      <c r="G53" s="11">
        <v>5000</v>
      </c>
      <c r="H53" s="11">
        <v>0</v>
      </c>
      <c r="I53" s="11">
        <v>5000</v>
      </c>
      <c r="J53" s="11">
        <v>0</v>
      </c>
      <c r="K53" s="11">
        <v>0</v>
      </c>
    </row>
    <row r="54" spans="1:11" s="8" customFormat="1" ht="13.5" thickBot="1">
      <c r="A54" s="15" t="s">
        <v>41</v>
      </c>
      <c r="B54" s="16" t="s">
        <v>78</v>
      </c>
      <c r="C54" s="16"/>
      <c r="D54" s="16"/>
      <c r="E54" s="16"/>
      <c r="F54" s="16"/>
      <c r="G54" s="17">
        <f>SUM(G52:G53)</f>
        <v>395000</v>
      </c>
      <c r="H54" s="17">
        <f t="shared" ref="H54:K54" si="6">SUM(H52:H53)</f>
        <v>0</v>
      </c>
      <c r="I54" s="17">
        <f t="shared" si="6"/>
        <v>395000</v>
      </c>
      <c r="J54" s="17">
        <f t="shared" si="6"/>
        <v>0</v>
      </c>
      <c r="K54" s="18">
        <f t="shared" si="6"/>
        <v>0</v>
      </c>
    </row>
    <row r="55" spans="1:11" ht="13.5" thickBot="1">
      <c r="A55" s="22" t="s">
        <v>41</v>
      </c>
      <c r="B55" s="23" t="s">
        <v>82</v>
      </c>
      <c r="C55" s="23" t="s">
        <v>83</v>
      </c>
      <c r="D55" s="23" t="s">
        <v>25</v>
      </c>
      <c r="E55" s="23" t="s">
        <v>28</v>
      </c>
      <c r="F55" s="23" t="s">
        <v>16</v>
      </c>
      <c r="G55" s="24">
        <v>55000</v>
      </c>
      <c r="H55" s="24">
        <v>0</v>
      </c>
      <c r="I55" s="24">
        <v>3550</v>
      </c>
      <c r="J55" s="24">
        <v>51450</v>
      </c>
      <c r="K55" s="24">
        <v>0</v>
      </c>
    </row>
    <row r="56" spans="1:11" s="8" customFormat="1" ht="13.5" thickBot="1">
      <c r="A56" s="15" t="s">
        <v>41</v>
      </c>
      <c r="B56" s="16" t="s">
        <v>82</v>
      </c>
      <c r="C56" s="16"/>
      <c r="D56" s="16"/>
      <c r="E56" s="16"/>
      <c r="F56" s="16"/>
      <c r="G56" s="17">
        <v>55000</v>
      </c>
      <c r="H56" s="17">
        <v>0</v>
      </c>
      <c r="I56" s="17">
        <v>3550</v>
      </c>
      <c r="J56" s="17">
        <v>51450</v>
      </c>
      <c r="K56" s="18">
        <v>0</v>
      </c>
    </row>
    <row r="57" spans="1:11">
      <c r="A57" s="12" t="s">
        <v>41</v>
      </c>
      <c r="B57" s="13" t="s">
        <v>84</v>
      </c>
      <c r="C57" s="13" t="s">
        <v>85</v>
      </c>
      <c r="D57" s="13" t="s">
        <v>25</v>
      </c>
      <c r="E57" s="13" t="s">
        <v>28</v>
      </c>
      <c r="F57" s="13" t="s">
        <v>16</v>
      </c>
      <c r="G57" s="14">
        <v>64000</v>
      </c>
      <c r="H57" s="14">
        <v>0</v>
      </c>
      <c r="I57" s="14">
        <v>64000</v>
      </c>
      <c r="J57" s="14">
        <v>0</v>
      </c>
      <c r="K57" s="14">
        <v>0</v>
      </c>
    </row>
    <row r="58" spans="1:11" ht="13.5" thickBot="1">
      <c r="A58" s="9" t="s">
        <v>41</v>
      </c>
      <c r="B58" s="10" t="s">
        <v>84</v>
      </c>
      <c r="C58" s="10" t="s">
        <v>85</v>
      </c>
      <c r="D58" s="10" t="s">
        <v>25</v>
      </c>
      <c r="E58" s="10" t="s">
        <v>30</v>
      </c>
      <c r="F58" s="10" t="s">
        <v>16</v>
      </c>
      <c r="G58" s="11">
        <v>191085</v>
      </c>
      <c r="H58" s="11">
        <v>0</v>
      </c>
      <c r="I58" s="11">
        <v>191085</v>
      </c>
      <c r="J58" s="11">
        <v>0</v>
      </c>
      <c r="K58" s="11">
        <v>0</v>
      </c>
    </row>
    <row r="59" spans="1:11" s="8" customFormat="1" ht="13.5" thickBot="1">
      <c r="A59" s="15" t="s">
        <v>41</v>
      </c>
      <c r="B59" s="16" t="s">
        <v>84</v>
      </c>
      <c r="C59" s="16"/>
      <c r="D59" s="16"/>
      <c r="E59" s="16"/>
      <c r="F59" s="16"/>
      <c r="G59" s="17">
        <f>SUM(G57:G58)</f>
        <v>255085</v>
      </c>
      <c r="H59" s="17">
        <f t="shared" ref="H59:K59" si="7">SUM(H57:H58)</f>
        <v>0</v>
      </c>
      <c r="I59" s="17">
        <f t="shared" si="7"/>
        <v>255085</v>
      </c>
      <c r="J59" s="17">
        <f t="shared" si="7"/>
        <v>0</v>
      </c>
      <c r="K59" s="18">
        <f t="shared" si="7"/>
        <v>0</v>
      </c>
    </row>
    <row r="60" spans="1:11">
      <c r="A60" s="12" t="s">
        <v>41</v>
      </c>
      <c r="B60" s="13" t="s">
        <v>100</v>
      </c>
      <c r="C60" s="13" t="s">
        <v>102</v>
      </c>
      <c r="D60" s="13" t="s">
        <v>25</v>
      </c>
      <c r="E60" s="13" t="s">
        <v>28</v>
      </c>
      <c r="F60" s="13" t="s">
        <v>16</v>
      </c>
      <c r="G60" s="14">
        <v>7223050</v>
      </c>
      <c r="H60" s="14">
        <v>800000</v>
      </c>
      <c r="I60" s="14">
        <v>2379050</v>
      </c>
      <c r="J60" s="14">
        <v>2022000</v>
      </c>
      <c r="K60" s="14">
        <v>2022000</v>
      </c>
    </row>
    <row r="61" spans="1:11" ht="13.5" thickBot="1">
      <c r="A61" s="9" t="s">
        <v>41</v>
      </c>
      <c r="B61" s="10" t="s">
        <v>100</v>
      </c>
      <c r="C61" s="10" t="s">
        <v>102</v>
      </c>
      <c r="D61" s="10" t="s">
        <v>25</v>
      </c>
      <c r="E61" s="10" t="s">
        <v>28</v>
      </c>
      <c r="F61" s="10" t="s">
        <v>88</v>
      </c>
      <c r="G61" s="11">
        <v>119000</v>
      </c>
      <c r="H61" s="11">
        <v>119000</v>
      </c>
      <c r="I61" s="11">
        <v>0</v>
      </c>
      <c r="J61" s="11">
        <v>0</v>
      </c>
      <c r="K61" s="11">
        <v>0</v>
      </c>
    </row>
    <row r="62" spans="1:11" s="8" customFormat="1" ht="13.5" thickBot="1">
      <c r="A62" s="15" t="s">
        <v>41</v>
      </c>
      <c r="B62" s="16" t="s">
        <v>100</v>
      </c>
      <c r="C62" s="16"/>
      <c r="D62" s="16"/>
      <c r="E62" s="16"/>
      <c r="F62" s="16"/>
      <c r="G62" s="17">
        <f>SUM(G60:G61)</f>
        <v>7342050</v>
      </c>
      <c r="H62" s="17">
        <f t="shared" ref="H62:K62" si="8">SUM(H60:H61)</f>
        <v>919000</v>
      </c>
      <c r="I62" s="17">
        <f t="shared" si="8"/>
        <v>2379050</v>
      </c>
      <c r="J62" s="17">
        <f t="shared" si="8"/>
        <v>2022000</v>
      </c>
      <c r="K62" s="18">
        <f t="shared" si="8"/>
        <v>2022000</v>
      </c>
    </row>
    <row r="63" spans="1:11">
      <c r="A63" s="12" t="s">
        <v>41</v>
      </c>
      <c r="B63" s="13" t="s">
        <v>103</v>
      </c>
      <c r="C63" s="13" t="s">
        <v>108</v>
      </c>
      <c r="D63" s="13" t="s">
        <v>109</v>
      </c>
      <c r="E63" s="13" t="s">
        <v>110</v>
      </c>
      <c r="F63" s="13" t="s">
        <v>16</v>
      </c>
      <c r="G63" s="14">
        <v>250000</v>
      </c>
      <c r="H63" s="14">
        <v>0</v>
      </c>
      <c r="I63" s="14">
        <v>5729.53</v>
      </c>
      <c r="J63" s="14">
        <v>151770.47</v>
      </c>
      <c r="K63" s="14">
        <v>92500</v>
      </c>
    </row>
    <row r="64" spans="1:11">
      <c r="A64" s="5" t="s">
        <v>41</v>
      </c>
      <c r="B64" s="4" t="s">
        <v>103</v>
      </c>
      <c r="C64" s="4" t="s">
        <v>112</v>
      </c>
      <c r="D64" s="4" t="s">
        <v>25</v>
      </c>
      <c r="E64" s="4" t="s">
        <v>27</v>
      </c>
      <c r="F64" s="4" t="s">
        <v>16</v>
      </c>
      <c r="G64" s="6">
        <v>3700000</v>
      </c>
      <c r="H64" s="6">
        <v>966000</v>
      </c>
      <c r="I64" s="6">
        <v>980000</v>
      </c>
      <c r="J64" s="6">
        <v>788000</v>
      </c>
      <c r="K64" s="6">
        <v>966000</v>
      </c>
    </row>
    <row r="65" spans="1:11">
      <c r="A65" s="5" t="s">
        <v>41</v>
      </c>
      <c r="B65" s="4" t="s">
        <v>103</v>
      </c>
      <c r="C65" s="4" t="s">
        <v>112</v>
      </c>
      <c r="D65" s="4" t="s">
        <v>25</v>
      </c>
      <c r="E65" s="4" t="s">
        <v>27</v>
      </c>
      <c r="F65" s="4" t="s">
        <v>88</v>
      </c>
      <c r="G65" s="6">
        <v>1300000</v>
      </c>
      <c r="H65" s="6">
        <v>175000</v>
      </c>
      <c r="I65" s="6">
        <v>375000</v>
      </c>
      <c r="J65" s="6">
        <v>375000</v>
      </c>
      <c r="K65" s="6">
        <v>375000</v>
      </c>
    </row>
    <row r="66" spans="1:11" ht="13.5" thickBot="1">
      <c r="A66" s="9" t="s">
        <v>41</v>
      </c>
      <c r="B66" s="10" t="s">
        <v>103</v>
      </c>
      <c r="C66" s="10" t="s">
        <v>113</v>
      </c>
      <c r="D66" s="10" t="s">
        <v>114</v>
      </c>
      <c r="E66" s="10" t="s">
        <v>115</v>
      </c>
      <c r="F66" s="10" t="s">
        <v>16</v>
      </c>
      <c r="G66" s="11">
        <v>70000</v>
      </c>
      <c r="H66" s="11">
        <v>17500</v>
      </c>
      <c r="I66" s="11">
        <v>17500</v>
      </c>
      <c r="J66" s="11">
        <v>17500</v>
      </c>
      <c r="K66" s="11">
        <v>17500</v>
      </c>
    </row>
    <row r="67" spans="1:11" s="8" customFormat="1" ht="13.5" thickBot="1">
      <c r="A67" s="15" t="s">
        <v>41</v>
      </c>
      <c r="B67" s="16" t="s">
        <v>103</v>
      </c>
      <c r="C67" s="16"/>
      <c r="D67" s="16"/>
      <c r="E67" s="16"/>
      <c r="F67" s="16"/>
      <c r="G67" s="17">
        <f>SUM(G63:G66)</f>
        <v>5320000</v>
      </c>
      <c r="H67" s="17">
        <f t="shared" ref="H67:K67" si="9">SUM(H63:H66)</f>
        <v>1158500</v>
      </c>
      <c r="I67" s="17">
        <f t="shared" si="9"/>
        <v>1378229.53</v>
      </c>
      <c r="J67" s="17">
        <f t="shared" si="9"/>
        <v>1332270.47</v>
      </c>
      <c r="K67" s="18">
        <f t="shared" si="9"/>
        <v>1451000</v>
      </c>
    </row>
    <row r="68" spans="1:11">
      <c r="A68" s="12" t="s">
        <v>41</v>
      </c>
      <c r="B68" s="13" t="s">
        <v>116</v>
      </c>
      <c r="C68" s="13" t="s">
        <v>108</v>
      </c>
      <c r="D68" s="13" t="s">
        <v>109</v>
      </c>
      <c r="E68" s="13" t="s">
        <v>110</v>
      </c>
      <c r="F68" s="13" t="s">
        <v>16</v>
      </c>
      <c r="G68" s="14">
        <v>250000</v>
      </c>
      <c r="H68" s="14">
        <v>125000</v>
      </c>
      <c r="I68" s="14">
        <v>115720.47</v>
      </c>
      <c r="J68" s="14">
        <v>9279.5300000000007</v>
      </c>
      <c r="K68" s="14">
        <v>0</v>
      </c>
    </row>
    <row r="69" spans="1:11">
      <c r="A69" s="5" t="s">
        <v>41</v>
      </c>
      <c r="B69" s="4" t="s">
        <v>116</v>
      </c>
      <c r="C69" s="4" t="s">
        <v>127</v>
      </c>
      <c r="D69" s="4" t="s">
        <v>25</v>
      </c>
      <c r="E69" s="4" t="s">
        <v>28</v>
      </c>
      <c r="F69" s="4" t="s">
        <v>16</v>
      </c>
      <c r="G69" s="6">
        <v>100000</v>
      </c>
      <c r="H69" s="6">
        <v>100000</v>
      </c>
      <c r="I69" s="6">
        <v>0</v>
      </c>
      <c r="J69" s="6">
        <v>0</v>
      </c>
      <c r="K69" s="6">
        <v>0</v>
      </c>
    </row>
    <row r="70" spans="1:11">
      <c r="A70" s="5" t="s">
        <v>41</v>
      </c>
      <c r="B70" s="4" t="s">
        <v>116</v>
      </c>
      <c r="C70" s="4" t="s">
        <v>129</v>
      </c>
      <c r="D70" s="4" t="s">
        <v>25</v>
      </c>
      <c r="E70" s="4" t="s">
        <v>30</v>
      </c>
      <c r="F70" s="4" t="s">
        <v>16</v>
      </c>
      <c r="G70" s="6">
        <v>2754685.2</v>
      </c>
      <c r="H70" s="6">
        <v>0</v>
      </c>
      <c r="I70" s="6">
        <v>1974685.2</v>
      </c>
      <c r="J70" s="6">
        <v>780000</v>
      </c>
      <c r="K70" s="6">
        <v>0</v>
      </c>
    </row>
    <row r="71" spans="1:11" ht="13.5" thickBot="1">
      <c r="A71" s="9" t="s">
        <v>41</v>
      </c>
      <c r="B71" s="10" t="s">
        <v>116</v>
      </c>
      <c r="C71" s="10" t="s">
        <v>130</v>
      </c>
      <c r="D71" s="10" t="s">
        <v>125</v>
      </c>
      <c r="E71" s="10" t="s">
        <v>30</v>
      </c>
      <c r="F71" s="10" t="s">
        <v>16</v>
      </c>
      <c r="G71" s="11">
        <v>2053.33</v>
      </c>
      <c r="H71" s="11">
        <v>0</v>
      </c>
      <c r="I71" s="11">
        <v>2053.33</v>
      </c>
      <c r="J71" s="11">
        <v>0</v>
      </c>
      <c r="K71" s="11">
        <v>0</v>
      </c>
    </row>
    <row r="72" spans="1:11" s="8" customFormat="1" ht="13.5" thickBot="1">
      <c r="A72" s="15" t="s">
        <v>41</v>
      </c>
      <c r="B72" s="16" t="s">
        <v>116</v>
      </c>
      <c r="C72" s="16"/>
      <c r="D72" s="16"/>
      <c r="E72" s="16"/>
      <c r="F72" s="16"/>
      <c r="G72" s="17">
        <f>SUM(G68:G71)</f>
        <v>3106738.5300000003</v>
      </c>
      <c r="H72" s="17">
        <f t="shared" ref="H72:K72" si="10">SUM(H68:H71)</f>
        <v>225000</v>
      </c>
      <c r="I72" s="17">
        <f t="shared" si="10"/>
        <v>2092459</v>
      </c>
      <c r="J72" s="17">
        <f t="shared" si="10"/>
        <v>789279.53</v>
      </c>
      <c r="K72" s="18">
        <f t="shared" si="10"/>
        <v>0</v>
      </c>
    </row>
    <row r="73" spans="1:11">
      <c r="A73" s="12" t="s">
        <v>41</v>
      </c>
      <c r="B73" s="13" t="s">
        <v>134</v>
      </c>
      <c r="C73" s="13" t="s">
        <v>139</v>
      </c>
      <c r="D73" s="13" t="s">
        <v>25</v>
      </c>
      <c r="E73" s="13" t="s">
        <v>28</v>
      </c>
      <c r="F73" s="13" t="s">
        <v>123</v>
      </c>
      <c r="G73" s="14">
        <v>222783</v>
      </c>
      <c r="H73" s="14">
        <v>0</v>
      </c>
      <c r="I73" s="14">
        <v>222783</v>
      </c>
      <c r="J73" s="14">
        <v>0</v>
      </c>
      <c r="K73" s="14">
        <v>0</v>
      </c>
    </row>
    <row r="74" spans="1:11">
      <c r="A74" s="5" t="s">
        <v>41</v>
      </c>
      <c r="B74" s="4" t="s">
        <v>134</v>
      </c>
      <c r="C74" s="4" t="s">
        <v>140</v>
      </c>
      <c r="D74" s="4" t="s">
        <v>25</v>
      </c>
      <c r="E74" s="4" t="s">
        <v>28</v>
      </c>
      <c r="F74" s="4" t="s">
        <v>90</v>
      </c>
      <c r="G74" s="6">
        <v>117991.53</v>
      </c>
      <c r="H74" s="6">
        <v>0</v>
      </c>
      <c r="I74" s="6">
        <v>27661.53</v>
      </c>
      <c r="J74" s="6">
        <v>45165</v>
      </c>
      <c r="K74" s="6">
        <v>45165</v>
      </c>
    </row>
    <row r="75" spans="1:11">
      <c r="A75" s="5" t="s">
        <v>41</v>
      </c>
      <c r="B75" s="4" t="s">
        <v>134</v>
      </c>
      <c r="C75" s="4" t="s">
        <v>147</v>
      </c>
      <c r="D75" s="4" t="s">
        <v>109</v>
      </c>
      <c r="E75" s="4" t="s">
        <v>59</v>
      </c>
      <c r="F75" s="4" t="s">
        <v>16</v>
      </c>
      <c r="G75" s="6">
        <v>80000</v>
      </c>
      <c r="H75" s="6">
        <v>56000</v>
      </c>
      <c r="I75" s="6">
        <v>6000</v>
      </c>
      <c r="J75" s="6">
        <v>12000</v>
      </c>
      <c r="K75" s="6">
        <v>6000</v>
      </c>
    </row>
    <row r="76" spans="1:11">
      <c r="A76" s="5" t="s">
        <v>41</v>
      </c>
      <c r="B76" s="4" t="s">
        <v>134</v>
      </c>
      <c r="C76" s="4" t="s">
        <v>148</v>
      </c>
      <c r="D76" s="4" t="s">
        <v>25</v>
      </c>
      <c r="E76" s="4" t="s">
        <v>44</v>
      </c>
      <c r="F76" s="4" t="s">
        <v>16</v>
      </c>
      <c r="G76" s="6">
        <v>9618835.5500000007</v>
      </c>
      <c r="H76" s="6">
        <v>2000000</v>
      </c>
      <c r="I76" s="6">
        <v>2220000</v>
      </c>
      <c r="J76" s="6">
        <v>1850000</v>
      </c>
      <c r="K76" s="6">
        <v>3548835.55</v>
      </c>
    </row>
    <row r="77" spans="1:11" ht="13.5" thickBot="1">
      <c r="A77" s="9" t="s">
        <v>41</v>
      </c>
      <c r="B77" s="10" t="s">
        <v>134</v>
      </c>
      <c r="C77" s="10" t="s">
        <v>150</v>
      </c>
      <c r="D77" s="10" t="s">
        <v>25</v>
      </c>
      <c r="E77" s="10" t="s">
        <v>28</v>
      </c>
      <c r="F77" s="10" t="s">
        <v>16</v>
      </c>
      <c r="G77" s="11">
        <v>195088</v>
      </c>
      <c r="H77" s="11">
        <v>195088</v>
      </c>
      <c r="I77" s="11">
        <v>0</v>
      </c>
      <c r="J77" s="11">
        <v>0</v>
      </c>
      <c r="K77" s="11">
        <v>0</v>
      </c>
    </row>
    <row r="78" spans="1:11" s="8" customFormat="1" ht="13.5" thickBot="1">
      <c r="A78" s="15" t="s">
        <v>41</v>
      </c>
      <c r="B78" s="16" t="s">
        <v>134</v>
      </c>
      <c r="C78" s="16"/>
      <c r="D78" s="16"/>
      <c r="E78" s="16"/>
      <c r="F78" s="16"/>
      <c r="G78" s="17">
        <f>SUM(G73:G77)</f>
        <v>10234698.08</v>
      </c>
      <c r="H78" s="17">
        <f t="shared" ref="H78:K78" si="11">SUM(H73:H77)</f>
        <v>2251088</v>
      </c>
      <c r="I78" s="17">
        <f t="shared" si="11"/>
        <v>2476444.5299999998</v>
      </c>
      <c r="J78" s="17">
        <f t="shared" si="11"/>
        <v>1907165</v>
      </c>
      <c r="K78" s="18">
        <f t="shared" si="11"/>
        <v>3600000.55</v>
      </c>
    </row>
    <row r="79" spans="1:11">
      <c r="A79" s="12" t="s">
        <v>41</v>
      </c>
      <c r="B79" s="13" t="s">
        <v>174</v>
      </c>
      <c r="C79" s="13" t="s">
        <v>176</v>
      </c>
      <c r="D79" s="13" t="s">
        <v>25</v>
      </c>
      <c r="E79" s="13" t="s">
        <v>28</v>
      </c>
      <c r="F79" s="13" t="s">
        <v>16</v>
      </c>
      <c r="G79" s="14">
        <v>100000</v>
      </c>
      <c r="H79" s="14">
        <v>25000</v>
      </c>
      <c r="I79" s="14">
        <v>25000</v>
      </c>
      <c r="J79" s="14">
        <v>25000</v>
      </c>
      <c r="K79" s="14">
        <v>25000</v>
      </c>
    </row>
    <row r="80" spans="1:11">
      <c r="A80" s="5" t="s">
        <v>41</v>
      </c>
      <c r="B80" s="4" t="s">
        <v>174</v>
      </c>
      <c r="C80" s="4" t="s">
        <v>176</v>
      </c>
      <c r="D80" s="4" t="s">
        <v>25</v>
      </c>
      <c r="E80" s="4" t="s">
        <v>29</v>
      </c>
      <c r="F80" s="4" t="s">
        <v>16</v>
      </c>
      <c r="G80" s="6">
        <v>744202</v>
      </c>
      <c r="H80" s="6">
        <v>100000</v>
      </c>
      <c r="I80" s="6">
        <v>347602</v>
      </c>
      <c r="J80" s="6">
        <v>156000</v>
      </c>
      <c r="K80" s="6">
        <v>140600</v>
      </c>
    </row>
    <row r="81" spans="1:11" ht="13.5" thickBot="1">
      <c r="A81" s="9" t="s">
        <v>41</v>
      </c>
      <c r="B81" s="10" t="s">
        <v>174</v>
      </c>
      <c r="C81" s="10" t="s">
        <v>176</v>
      </c>
      <c r="D81" s="10" t="s">
        <v>25</v>
      </c>
      <c r="E81" s="10" t="s">
        <v>31</v>
      </c>
      <c r="F81" s="10" t="s">
        <v>16</v>
      </c>
      <c r="G81" s="11">
        <v>120000</v>
      </c>
      <c r="H81" s="11">
        <v>30000</v>
      </c>
      <c r="I81" s="11">
        <v>30000</v>
      </c>
      <c r="J81" s="11">
        <v>30000</v>
      </c>
      <c r="K81" s="11">
        <v>30000</v>
      </c>
    </row>
    <row r="82" spans="1:11" s="8" customFormat="1" ht="13.5" thickBot="1">
      <c r="A82" s="15" t="s">
        <v>41</v>
      </c>
      <c r="B82" s="16" t="s">
        <v>174</v>
      </c>
      <c r="C82" s="16"/>
      <c r="D82" s="16"/>
      <c r="E82" s="16"/>
      <c r="F82" s="16"/>
      <c r="G82" s="17">
        <f>SUM(G79:G81)</f>
        <v>964202</v>
      </c>
      <c r="H82" s="17">
        <f t="shared" ref="H82:K82" si="12">SUM(H79:H81)</f>
        <v>155000</v>
      </c>
      <c r="I82" s="17">
        <f t="shared" si="12"/>
        <v>402602</v>
      </c>
      <c r="J82" s="17">
        <f t="shared" si="12"/>
        <v>211000</v>
      </c>
      <c r="K82" s="18">
        <f t="shared" si="12"/>
        <v>195600</v>
      </c>
    </row>
    <row r="83" spans="1:11" ht="13.5" thickBot="1">
      <c r="A83" s="22" t="s">
        <v>41</v>
      </c>
      <c r="B83" s="23" t="s">
        <v>177</v>
      </c>
      <c r="C83" s="23" t="s">
        <v>178</v>
      </c>
      <c r="D83" s="23" t="s">
        <v>114</v>
      </c>
      <c r="E83" s="23" t="s">
        <v>179</v>
      </c>
      <c r="F83" s="23" t="s">
        <v>16</v>
      </c>
      <c r="G83" s="24">
        <v>1813800</v>
      </c>
      <c r="H83" s="24">
        <v>453450</v>
      </c>
      <c r="I83" s="24">
        <v>453450</v>
      </c>
      <c r="J83" s="24">
        <v>453450</v>
      </c>
      <c r="K83" s="24">
        <v>453450</v>
      </c>
    </row>
    <row r="84" spans="1:11" s="8" customFormat="1" ht="13.5" thickBot="1">
      <c r="A84" s="15" t="s">
        <v>41</v>
      </c>
      <c r="B84" s="16" t="s">
        <v>177</v>
      </c>
      <c r="C84" s="16"/>
      <c r="D84" s="16"/>
      <c r="E84" s="16"/>
      <c r="F84" s="16"/>
      <c r="G84" s="17">
        <v>1813800</v>
      </c>
      <c r="H84" s="17">
        <v>453450</v>
      </c>
      <c r="I84" s="17">
        <v>453450</v>
      </c>
      <c r="J84" s="17">
        <v>453450</v>
      </c>
      <c r="K84" s="18">
        <v>453450</v>
      </c>
    </row>
    <row r="85" spans="1:11">
      <c r="A85" s="12" t="s">
        <v>41</v>
      </c>
      <c r="B85" s="13" t="s">
        <v>180</v>
      </c>
      <c r="C85" s="13" t="s">
        <v>181</v>
      </c>
      <c r="D85" s="13" t="s">
        <v>182</v>
      </c>
      <c r="E85" s="13" t="s">
        <v>115</v>
      </c>
      <c r="F85" s="13" t="s">
        <v>183</v>
      </c>
      <c r="G85" s="14">
        <v>2800573.02</v>
      </c>
      <c r="H85" s="14">
        <v>2800573.02</v>
      </c>
      <c r="I85" s="14">
        <v>0</v>
      </c>
      <c r="J85" s="14">
        <v>0</v>
      </c>
      <c r="K85" s="14">
        <v>0</v>
      </c>
    </row>
    <row r="86" spans="1:11">
      <c r="A86" s="5" t="s">
        <v>41</v>
      </c>
      <c r="B86" s="4" t="s">
        <v>180</v>
      </c>
      <c r="C86" s="4" t="s">
        <v>184</v>
      </c>
      <c r="D86" s="4" t="s">
        <v>182</v>
      </c>
      <c r="E86" s="4" t="s">
        <v>115</v>
      </c>
      <c r="F86" s="4" t="s">
        <v>183</v>
      </c>
      <c r="G86" s="6">
        <v>1842220</v>
      </c>
      <c r="H86" s="6">
        <v>1842220</v>
      </c>
      <c r="I86" s="6">
        <v>0</v>
      </c>
      <c r="J86" s="6">
        <v>0</v>
      </c>
      <c r="K86" s="6">
        <v>0</v>
      </c>
    </row>
    <row r="87" spans="1:11">
      <c r="A87" s="5" t="s">
        <v>41</v>
      </c>
      <c r="B87" s="4" t="s">
        <v>180</v>
      </c>
      <c r="C87" s="4" t="s">
        <v>184</v>
      </c>
      <c r="D87" s="4" t="s">
        <v>182</v>
      </c>
      <c r="E87" s="4" t="s">
        <v>115</v>
      </c>
      <c r="F87" s="4" t="s">
        <v>90</v>
      </c>
      <c r="G87" s="6">
        <v>97235</v>
      </c>
      <c r="H87" s="6">
        <v>97235</v>
      </c>
      <c r="I87" s="6">
        <v>0</v>
      </c>
      <c r="J87" s="6">
        <v>0</v>
      </c>
      <c r="K87" s="6">
        <v>0</v>
      </c>
    </row>
    <row r="88" spans="1:11">
      <c r="A88" s="5" t="s">
        <v>41</v>
      </c>
      <c r="B88" s="4" t="s">
        <v>180</v>
      </c>
      <c r="C88" s="4" t="s">
        <v>185</v>
      </c>
      <c r="D88" s="4" t="s">
        <v>182</v>
      </c>
      <c r="E88" s="4" t="s">
        <v>115</v>
      </c>
      <c r="F88" s="4" t="s">
        <v>90</v>
      </c>
      <c r="G88" s="6">
        <v>147398.57999999999</v>
      </c>
      <c r="H88" s="6">
        <v>147398.57999999999</v>
      </c>
      <c r="I88" s="6">
        <v>0</v>
      </c>
      <c r="J88" s="6">
        <v>0</v>
      </c>
      <c r="K88" s="6">
        <v>0</v>
      </c>
    </row>
    <row r="89" spans="1:11">
      <c r="A89" s="5" t="s">
        <v>41</v>
      </c>
      <c r="B89" s="4" t="s">
        <v>180</v>
      </c>
      <c r="C89" s="4" t="s">
        <v>186</v>
      </c>
      <c r="D89" s="4" t="s">
        <v>182</v>
      </c>
      <c r="E89" s="4" t="s">
        <v>115</v>
      </c>
      <c r="F89" s="4" t="s">
        <v>183</v>
      </c>
      <c r="G89" s="6">
        <v>5453747.46</v>
      </c>
      <c r="H89" s="6">
        <v>5324450.46</v>
      </c>
      <c r="I89" s="6">
        <v>129297</v>
      </c>
      <c r="J89" s="6">
        <v>0</v>
      </c>
      <c r="K89" s="6">
        <v>0</v>
      </c>
    </row>
    <row r="90" spans="1:11">
      <c r="A90" s="5" t="s">
        <v>41</v>
      </c>
      <c r="B90" s="4" t="s">
        <v>180</v>
      </c>
      <c r="C90" s="4" t="s">
        <v>187</v>
      </c>
      <c r="D90" s="4" t="s">
        <v>182</v>
      </c>
      <c r="E90" s="4" t="s">
        <v>115</v>
      </c>
      <c r="F90" s="4" t="s">
        <v>90</v>
      </c>
      <c r="G90" s="6">
        <v>284270.53000000003</v>
      </c>
      <c r="H90" s="6">
        <v>284270.53000000003</v>
      </c>
      <c r="I90" s="6">
        <v>0</v>
      </c>
      <c r="J90" s="6">
        <v>0</v>
      </c>
      <c r="K90" s="6">
        <v>0</v>
      </c>
    </row>
    <row r="91" spans="1:11" ht="13.5" thickBot="1">
      <c r="A91" s="9" t="s">
        <v>41</v>
      </c>
      <c r="B91" s="10" t="s">
        <v>180</v>
      </c>
      <c r="C91" s="10" t="s">
        <v>188</v>
      </c>
      <c r="D91" s="10" t="s">
        <v>189</v>
      </c>
      <c r="E91" s="10" t="s">
        <v>115</v>
      </c>
      <c r="F91" s="10" t="s">
        <v>16</v>
      </c>
      <c r="G91" s="11">
        <v>46771.83</v>
      </c>
      <c r="H91" s="11">
        <v>46771.83</v>
      </c>
      <c r="I91" s="11">
        <v>0</v>
      </c>
      <c r="J91" s="11">
        <v>0</v>
      </c>
      <c r="K91" s="11">
        <v>0</v>
      </c>
    </row>
    <row r="92" spans="1:11" s="8" customFormat="1" ht="13.5" thickBot="1">
      <c r="A92" s="15" t="s">
        <v>41</v>
      </c>
      <c r="B92" s="16" t="s">
        <v>180</v>
      </c>
      <c r="C92" s="16"/>
      <c r="D92" s="16"/>
      <c r="E92" s="16"/>
      <c r="F92" s="16"/>
      <c r="G92" s="17">
        <f>SUM(G85:G91)</f>
        <v>10672216.419999998</v>
      </c>
      <c r="H92" s="17">
        <f t="shared" ref="H92:K92" si="13">SUM(H85:H91)</f>
        <v>10542919.419999998</v>
      </c>
      <c r="I92" s="17">
        <f t="shared" si="13"/>
        <v>129297</v>
      </c>
      <c r="J92" s="17">
        <f t="shared" si="13"/>
        <v>0</v>
      </c>
      <c r="K92" s="18">
        <f t="shared" si="13"/>
        <v>0</v>
      </c>
    </row>
    <row r="93" spans="1:11" ht="13.5" thickBot="1">
      <c r="A93" s="22" t="s">
        <v>41</v>
      </c>
      <c r="B93" s="23" t="s">
        <v>190</v>
      </c>
      <c r="C93" s="23" t="s">
        <v>192</v>
      </c>
      <c r="D93" s="23" t="s">
        <v>109</v>
      </c>
      <c r="E93" s="23" t="s">
        <v>59</v>
      </c>
      <c r="F93" s="23" t="s">
        <v>16</v>
      </c>
      <c r="G93" s="24">
        <v>1014000</v>
      </c>
      <c r="H93" s="24">
        <v>253500</v>
      </c>
      <c r="I93" s="24">
        <v>253500</v>
      </c>
      <c r="J93" s="24">
        <v>253500</v>
      </c>
      <c r="K93" s="24">
        <v>253500</v>
      </c>
    </row>
    <row r="94" spans="1:11" s="8" customFormat="1" ht="13.5" thickBot="1">
      <c r="A94" s="15" t="s">
        <v>41</v>
      </c>
      <c r="B94" s="16" t="s">
        <v>190</v>
      </c>
      <c r="C94" s="16"/>
      <c r="D94" s="16"/>
      <c r="E94" s="16"/>
      <c r="F94" s="16"/>
      <c r="G94" s="17">
        <v>1014000</v>
      </c>
      <c r="H94" s="17">
        <v>253500</v>
      </c>
      <c r="I94" s="17">
        <v>253500</v>
      </c>
      <c r="J94" s="17">
        <v>253500</v>
      </c>
      <c r="K94" s="18">
        <v>253500</v>
      </c>
    </row>
    <row r="95" spans="1:11" ht="13.5" thickBot="1">
      <c r="A95" s="22" t="s">
        <v>41</v>
      </c>
      <c r="B95" s="23" t="s">
        <v>193</v>
      </c>
      <c r="C95" s="23" t="s">
        <v>195</v>
      </c>
      <c r="D95" s="23" t="s">
        <v>25</v>
      </c>
      <c r="E95" s="23" t="s">
        <v>28</v>
      </c>
      <c r="F95" s="23" t="s">
        <v>16</v>
      </c>
      <c r="G95" s="24">
        <v>225000</v>
      </c>
      <c r="H95" s="24">
        <v>56250</v>
      </c>
      <c r="I95" s="24">
        <v>56250</v>
      </c>
      <c r="J95" s="24">
        <v>45925</v>
      </c>
      <c r="K95" s="24">
        <v>66575</v>
      </c>
    </row>
    <row r="96" spans="1:11" s="8" customFormat="1" ht="13.5" thickBot="1">
      <c r="A96" s="15" t="s">
        <v>41</v>
      </c>
      <c r="B96" s="16" t="s">
        <v>193</v>
      </c>
      <c r="C96" s="16"/>
      <c r="D96" s="16"/>
      <c r="E96" s="16"/>
      <c r="F96" s="16"/>
      <c r="G96" s="17">
        <v>225000</v>
      </c>
      <c r="H96" s="17">
        <v>56250</v>
      </c>
      <c r="I96" s="17">
        <v>56250</v>
      </c>
      <c r="J96" s="17">
        <v>45925</v>
      </c>
      <c r="K96" s="18">
        <v>66575</v>
      </c>
    </row>
    <row r="97" spans="1:11" s="8" customFormat="1" ht="13.5" thickBot="1">
      <c r="A97" s="15" t="s">
        <v>41</v>
      </c>
      <c r="B97" s="16"/>
      <c r="C97" s="16"/>
      <c r="D97" s="16"/>
      <c r="E97" s="16"/>
      <c r="F97" s="16"/>
      <c r="G97" s="17">
        <f>G41+G51+G54+G56+G59+G62+G67+G72+G78+G82+G84+G92+G94+G96</f>
        <v>62413527.030000001</v>
      </c>
      <c r="H97" s="17">
        <f t="shared" ref="H97:K97" si="14">H41+H51+H54+H56+H59+H62+H67+H72+H78+H82+H84+H92+H94+H96</f>
        <v>21867449.419999998</v>
      </c>
      <c r="I97" s="17">
        <f t="shared" si="14"/>
        <v>15747780.059999999</v>
      </c>
      <c r="J97" s="17">
        <f t="shared" si="14"/>
        <v>11920499</v>
      </c>
      <c r="K97" s="17">
        <f t="shared" si="14"/>
        <v>12877798.550000001</v>
      </c>
    </row>
    <row r="98" spans="1:11" ht="22.5">
      <c r="A98" s="12" t="s">
        <v>49</v>
      </c>
      <c r="B98" s="13" t="s">
        <v>39</v>
      </c>
      <c r="C98" s="13" t="s">
        <v>47</v>
      </c>
      <c r="D98" s="13" t="s">
        <v>35</v>
      </c>
      <c r="E98" s="13" t="s">
        <v>36</v>
      </c>
      <c r="F98" s="13" t="s">
        <v>48</v>
      </c>
      <c r="G98" s="14">
        <v>475751</v>
      </c>
      <c r="H98" s="14">
        <v>109423</v>
      </c>
      <c r="I98" s="14">
        <v>128453</v>
      </c>
      <c r="J98" s="14">
        <v>128453</v>
      </c>
      <c r="K98" s="14">
        <v>109422</v>
      </c>
    </row>
    <row r="99" spans="1:11" ht="22.5">
      <c r="A99" s="5" t="s">
        <v>49</v>
      </c>
      <c r="B99" s="4" t="s">
        <v>39</v>
      </c>
      <c r="C99" s="4" t="s">
        <v>50</v>
      </c>
      <c r="D99" s="4" t="s">
        <v>35</v>
      </c>
      <c r="E99" s="4" t="s">
        <v>36</v>
      </c>
      <c r="F99" s="4" t="s">
        <v>48</v>
      </c>
      <c r="G99" s="6">
        <v>237025</v>
      </c>
      <c r="H99" s="6">
        <v>59257</v>
      </c>
      <c r="I99" s="6">
        <v>59256</v>
      </c>
      <c r="J99" s="6">
        <v>59256</v>
      </c>
      <c r="K99" s="6">
        <v>59256</v>
      </c>
    </row>
    <row r="100" spans="1:11" ht="23.25" thickBot="1">
      <c r="A100" s="9" t="s">
        <v>49</v>
      </c>
      <c r="B100" s="10" t="s">
        <v>39</v>
      </c>
      <c r="C100" s="10" t="s">
        <v>51</v>
      </c>
      <c r="D100" s="10" t="s">
        <v>35</v>
      </c>
      <c r="E100" s="10" t="s">
        <v>36</v>
      </c>
      <c r="F100" s="10" t="s">
        <v>48</v>
      </c>
      <c r="G100" s="11">
        <v>400000</v>
      </c>
      <c r="H100" s="11">
        <v>100000</v>
      </c>
      <c r="I100" s="11">
        <v>100000</v>
      </c>
      <c r="J100" s="11">
        <v>100000</v>
      </c>
      <c r="K100" s="11">
        <v>100000</v>
      </c>
    </row>
    <row r="101" spans="1:11" s="8" customFormat="1" ht="23.25" thickBot="1">
      <c r="A101" s="15" t="s">
        <v>49</v>
      </c>
      <c r="B101" s="16" t="s">
        <v>39</v>
      </c>
      <c r="C101" s="16"/>
      <c r="D101" s="16"/>
      <c r="E101" s="16"/>
      <c r="F101" s="16"/>
      <c r="G101" s="17">
        <f>SUM(G98:G100)</f>
        <v>1112776</v>
      </c>
      <c r="H101" s="17">
        <f t="shared" ref="H101:K101" si="15">SUM(H98:H100)</f>
        <v>268680</v>
      </c>
      <c r="I101" s="17">
        <f t="shared" si="15"/>
        <v>287709</v>
      </c>
      <c r="J101" s="17">
        <f t="shared" si="15"/>
        <v>287709</v>
      </c>
      <c r="K101" s="18">
        <f t="shared" si="15"/>
        <v>268678</v>
      </c>
    </row>
    <row r="102" spans="1:11" ht="23.25" thickBot="1">
      <c r="A102" s="22" t="s">
        <v>49</v>
      </c>
      <c r="B102" s="23" t="s">
        <v>56</v>
      </c>
      <c r="C102" s="23" t="s">
        <v>77</v>
      </c>
      <c r="D102" s="23" t="s">
        <v>35</v>
      </c>
      <c r="E102" s="23" t="s">
        <v>36</v>
      </c>
      <c r="F102" s="23" t="s">
        <v>48</v>
      </c>
      <c r="G102" s="24">
        <v>757166</v>
      </c>
      <c r="H102" s="24">
        <v>174148</v>
      </c>
      <c r="I102" s="24">
        <v>204435</v>
      </c>
      <c r="J102" s="24">
        <v>204435</v>
      </c>
      <c r="K102" s="24">
        <v>174148</v>
      </c>
    </row>
    <row r="103" spans="1:11" s="8" customFormat="1" ht="23.25" thickBot="1">
      <c r="A103" s="15" t="s">
        <v>49</v>
      </c>
      <c r="B103" s="16" t="s">
        <v>56</v>
      </c>
      <c r="C103" s="16"/>
      <c r="D103" s="16"/>
      <c r="E103" s="16"/>
      <c r="F103" s="16"/>
      <c r="G103" s="17">
        <v>757166</v>
      </c>
      <c r="H103" s="17">
        <v>174148</v>
      </c>
      <c r="I103" s="17">
        <v>204435</v>
      </c>
      <c r="J103" s="17">
        <v>204435</v>
      </c>
      <c r="K103" s="18">
        <v>174148</v>
      </c>
    </row>
    <row r="104" spans="1:11" ht="23.25" thickBot="1">
      <c r="A104" s="22" t="s">
        <v>49</v>
      </c>
      <c r="B104" s="23" t="s">
        <v>78</v>
      </c>
      <c r="C104" s="23" t="s">
        <v>80</v>
      </c>
      <c r="D104" s="23" t="s">
        <v>35</v>
      </c>
      <c r="E104" s="23" t="s">
        <v>36</v>
      </c>
      <c r="F104" s="23" t="s">
        <v>81</v>
      </c>
      <c r="G104" s="24">
        <v>177549.02</v>
      </c>
      <c r="H104" s="24">
        <v>59734</v>
      </c>
      <c r="I104" s="24">
        <v>59732</v>
      </c>
      <c r="J104" s="24">
        <v>8235.7000000000007</v>
      </c>
      <c r="K104" s="24">
        <v>49847.32</v>
      </c>
    </row>
    <row r="105" spans="1:11" s="8" customFormat="1" ht="23.25" thickBot="1">
      <c r="A105" s="15" t="s">
        <v>49</v>
      </c>
      <c r="B105" s="16" t="s">
        <v>78</v>
      </c>
      <c r="C105" s="16"/>
      <c r="D105" s="16"/>
      <c r="E105" s="16"/>
      <c r="F105" s="16"/>
      <c r="G105" s="17">
        <v>177549.02</v>
      </c>
      <c r="H105" s="17">
        <v>59734</v>
      </c>
      <c r="I105" s="17">
        <v>59732</v>
      </c>
      <c r="J105" s="17">
        <v>8235.7000000000007</v>
      </c>
      <c r="K105" s="18">
        <v>49847.32</v>
      </c>
    </row>
    <row r="106" spans="1:11" ht="23.25" thickBot="1">
      <c r="A106" s="15" t="s">
        <v>49</v>
      </c>
      <c r="B106" s="25"/>
      <c r="C106" s="25"/>
      <c r="D106" s="25"/>
      <c r="E106" s="25"/>
      <c r="F106" s="25"/>
      <c r="G106" s="26">
        <f>G101+G103+G105</f>
        <v>2047491.02</v>
      </c>
      <c r="H106" s="26">
        <f t="shared" ref="H106:K106" si="16">H101+H103+H105</f>
        <v>502562</v>
      </c>
      <c r="I106" s="26">
        <f t="shared" si="16"/>
        <v>551876</v>
      </c>
      <c r="J106" s="26">
        <f t="shared" si="16"/>
        <v>500379.7</v>
      </c>
      <c r="K106" s="26">
        <f t="shared" si="16"/>
        <v>492673.32</v>
      </c>
    </row>
    <row r="107" spans="1:11" ht="13.5" thickBot="1">
      <c r="A107" s="9" t="s">
        <v>55</v>
      </c>
      <c r="B107" s="10" t="s">
        <v>52</v>
      </c>
      <c r="C107" s="10" t="s">
        <v>53</v>
      </c>
      <c r="D107" s="10" t="s">
        <v>54</v>
      </c>
      <c r="E107" s="10" t="s">
        <v>29</v>
      </c>
      <c r="F107" s="10" t="s">
        <v>16</v>
      </c>
      <c r="G107" s="11">
        <v>1455218</v>
      </c>
      <c r="H107" s="11">
        <v>375000</v>
      </c>
      <c r="I107" s="11">
        <v>330218</v>
      </c>
      <c r="J107" s="11">
        <v>375000</v>
      </c>
      <c r="K107" s="11">
        <v>375000</v>
      </c>
    </row>
    <row r="108" spans="1:11" s="8" customFormat="1" ht="23.25" thickBot="1">
      <c r="A108" s="15" t="s">
        <v>55</v>
      </c>
      <c r="B108" s="16" t="s">
        <v>52</v>
      </c>
      <c r="C108" s="16"/>
      <c r="D108" s="16"/>
      <c r="E108" s="16"/>
      <c r="F108" s="16"/>
      <c r="G108" s="17">
        <v>1455218</v>
      </c>
      <c r="H108" s="17">
        <v>375000</v>
      </c>
      <c r="I108" s="17">
        <v>330218</v>
      </c>
      <c r="J108" s="17">
        <v>375000</v>
      </c>
      <c r="K108" s="18">
        <v>375000</v>
      </c>
    </row>
    <row r="109" spans="1:11" ht="23.25" thickBot="1">
      <c r="A109" s="15" t="s">
        <v>55</v>
      </c>
      <c r="B109" s="25"/>
      <c r="C109" s="25"/>
      <c r="D109" s="25"/>
      <c r="E109" s="25"/>
      <c r="F109" s="25"/>
      <c r="G109" s="26">
        <f>G108</f>
        <v>1455218</v>
      </c>
      <c r="H109" s="26">
        <f t="shared" ref="H109:K109" si="17">H108</f>
        <v>375000</v>
      </c>
      <c r="I109" s="26">
        <f t="shared" si="17"/>
        <v>330218</v>
      </c>
      <c r="J109" s="26">
        <f t="shared" si="17"/>
        <v>375000</v>
      </c>
      <c r="K109" s="27">
        <f t="shared" si="17"/>
        <v>375000</v>
      </c>
    </row>
    <row r="110" spans="1:11" ht="13.5" thickBot="1">
      <c r="A110" s="9" t="s">
        <v>60</v>
      </c>
      <c r="B110" s="10" t="s">
        <v>56</v>
      </c>
      <c r="C110" s="10" t="s">
        <v>57</v>
      </c>
      <c r="D110" s="10" t="s">
        <v>58</v>
      </c>
      <c r="E110" s="10" t="s">
        <v>59</v>
      </c>
      <c r="F110" s="10" t="s">
        <v>16</v>
      </c>
      <c r="G110" s="11">
        <v>1110270</v>
      </c>
      <c r="H110" s="11">
        <v>250000</v>
      </c>
      <c r="I110" s="11">
        <v>250000</v>
      </c>
      <c r="J110" s="11">
        <v>360270</v>
      </c>
      <c r="K110" s="11">
        <v>250000</v>
      </c>
    </row>
    <row r="111" spans="1:11" s="8" customFormat="1" ht="13.5" thickBot="1">
      <c r="A111" s="15" t="s">
        <v>60</v>
      </c>
      <c r="B111" s="16" t="s">
        <v>56</v>
      </c>
      <c r="C111" s="16"/>
      <c r="D111" s="16"/>
      <c r="E111" s="16"/>
      <c r="F111" s="16"/>
      <c r="G111" s="17">
        <v>1110270</v>
      </c>
      <c r="H111" s="17">
        <v>250000</v>
      </c>
      <c r="I111" s="17">
        <v>250000</v>
      </c>
      <c r="J111" s="17">
        <v>360270</v>
      </c>
      <c r="K111" s="18">
        <v>250000</v>
      </c>
    </row>
    <row r="112" spans="1:11" ht="13.5" thickBot="1">
      <c r="A112" s="22" t="s">
        <v>60</v>
      </c>
      <c r="B112" s="23" t="s">
        <v>86</v>
      </c>
      <c r="C112" s="23" t="s">
        <v>97</v>
      </c>
      <c r="D112" s="23" t="s">
        <v>58</v>
      </c>
      <c r="E112" s="23" t="s">
        <v>59</v>
      </c>
      <c r="F112" s="23" t="s">
        <v>16</v>
      </c>
      <c r="G112" s="24">
        <v>36392232.270000003</v>
      </c>
      <c r="H112" s="24">
        <v>14748013.26</v>
      </c>
      <c r="I112" s="24">
        <v>11297700.1</v>
      </c>
      <c r="J112" s="24">
        <v>5603094.0199999996</v>
      </c>
      <c r="K112" s="24">
        <v>4743424.8899999997</v>
      </c>
    </row>
    <row r="113" spans="1:11" s="8" customFormat="1" ht="13.5" thickBot="1">
      <c r="A113" s="15" t="s">
        <v>60</v>
      </c>
      <c r="B113" s="16" t="s">
        <v>86</v>
      </c>
      <c r="C113" s="16"/>
      <c r="D113" s="16"/>
      <c r="E113" s="16"/>
      <c r="F113" s="16"/>
      <c r="G113" s="17">
        <v>36392232.270000003</v>
      </c>
      <c r="H113" s="17">
        <v>14748013.26</v>
      </c>
      <c r="I113" s="17">
        <v>11297700.1</v>
      </c>
      <c r="J113" s="17">
        <v>5603094.0199999996</v>
      </c>
      <c r="K113" s="18">
        <v>4743424.8899999997</v>
      </c>
    </row>
    <row r="114" spans="1:11" ht="13.5" thickBot="1">
      <c r="A114" s="22" t="s">
        <v>60</v>
      </c>
      <c r="B114" s="23" t="s">
        <v>100</v>
      </c>
      <c r="C114" s="23" t="s">
        <v>101</v>
      </c>
      <c r="D114" s="23" t="s">
        <v>58</v>
      </c>
      <c r="E114" s="23" t="s">
        <v>59</v>
      </c>
      <c r="F114" s="23" t="s">
        <v>16</v>
      </c>
      <c r="G114" s="24">
        <v>352000</v>
      </c>
      <c r="H114" s="24">
        <v>88000</v>
      </c>
      <c r="I114" s="24">
        <v>88000</v>
      </c>
      <c r="J114" s="24">
        <v>88000</v>
      </c>
      <c r="K114" s="24">
        <v>88000</v>
      </c>
    </row>
    <row r="115" spans="1:11" s="8" customFormat="1" ht="13.5" thickBot="1">
      <c r="A115" s="15" t="s">
        <v>60</v>
      </c>
      <c r="B115" s="16" t="s">
        <v>100</v>
      </c>
      <c r="C115" s="16"/>
      <c r="D115" s="16"/>
      <c r="E115" s="16"/>
      <c r="F115" s="16"/>
      <c r="G115" s="17">
        <v>352000</v>
      </c>
      <c r="H115" s="17">
        <v>88000</v>
      </c>
      <c r="I115" s="17">
        <v>88000</v>
      </c>
      <c r="J115" s="17">
        <v>88000</v>
      </c>
      <c r="K115" s="18">
        <v>88000</v>
      </c>
    </row>
    <row r="116" spans="1:11" ht="13.5" thickBot="1">
      <c r="A116" s="22" t="s">
        <v>60</v>
      </c>
      <c r="B116" s="23" t="s">
        <v>116</v>
      </c>
      <c r="C116" s="23" t="s">
        <v>120</v>
      </c>
      <c r="D116" s="23" t="s">
        <v>58</v>
      </c>
      <c r="E116" s="23" t="s">
        <v>59</v>
      </c>
      <c r="F116" s="23" t="s">
        <v>16</v>
      </c>
      <c r="G116" s="24">
        <v>1557693.63</v>
      </c>
      <c r="H116" s="24">
        <v>254423.4</v>
      </c>
      <c r="I116" s="24">
        <v>854423.4</v>
      </c>
      <c r="J116" s="24">
        <v>224423.4</v>
      </c>
      <c r="K116" s="24">
        <v>224423.43</v>
      </c>
    </row>
    <row r="117" spans="1:11" s="8" customFormat="1" ht="13.5" thickBot="1">
      <c r="A117" s="15" t="s">
        <v>60</v>
      </c>
      <c r="B117" s="16" t="s">
        <v>116</v>
      </c>
      <c r="C117" s="16"/>
      <c r="D117" s="16"/>
      <c r="E117" s="16"/>
      <c r="F117" s="16"/>
      <c r="G117" s="17">
        <v>1557693.63</v>
      </c>
      <c r="H117" s="17">
        <v>254423.4</v>
      </c>
      <c r="I117" s="17">
        <v>854423.4</v>
      </c>
      <c r="J117" s="17">
        <v>224423.4</v>
      </c>
      <c r="K117" s="18">
        <v>224423.43</v>
      </c>
    </row>
    <row r="118" spans="1:11" ht="13.5" thickBot="1">
      <c r="A118" s="22" t="s">
        <v>60</v>
      </c>
      <c r="B118" s="23" t="s">
        <v>134</v>
      </c>
      <c r="C118" s="23" t="s">
        <v>146</v>
      </c>
      <c r="D118" s="23" t="s">
        <v>58</v>
      </c>
      <c r="E118" s="23" t="s">
        <v>59</v>
      </c>
      <c r="F118" s="23" t="s">
        <v>16</v>
      </c>
      <c r="G118" s="24">
        <v>16697883.619999999</v>
      </c>
      <c r="H118" s="24">
        <v>5092199.9000000004</v>
      </c>
      <c r="I118" s="24">
        <v>4307399.9000000004</v>
      </c>
      <c r="J118" s="24">
        <v>3299141.9</v>
      </c>
      <c r="K118" s="24">
        <v>3999141.92</v>
      </c>
    </row>
    <row r="119" spans="1:11" s="8" customFormat="1" ht="13.5" thickBot="1">
      <c r="A119" s="15" t="s">
        <v>60</v>
      </c>
      <c r="B119" s="16" t="s">
        <v>134</v>
      </c>
      <c r="C119" s="16"/>
      <c r="D119" s="16"/>
      <c r="E119" s="16"/>
      <c r="F119" s="16"/>
      <c r="G119" s="17">
        <v>16697883.619999999</v>
      </c>
      <c r="H119" s="17">
        <v>5092199.9000000004</v>
      </c>
      <c r="I119" s="17">
        <v>4307399.9000000004</v>
      </c>
      <c r="J119" s="17">
        <v>3299141.9</v>
      </c>
      <c r="K119" s="18">
        <v>3999141.92</v>
      </c>
    </row>
    <row r="120" spans="1:11" ht="13.5" thickBot="1">
      <c r="A120" s="22" t="s">
        <v>60</v>
      </c>
      <c r="B120" s="23" t="s">
        <v>154</v>
      </c>
      <c r="C120" s="23" t="s">
        <v>155</v>
      </c>
      <c r="D120" s="23" t="s">
        <v>58</v>
      </c>
      <c r="E120" s="23" t="s">
        <v>59</v>
      </c>
      <c r="F120" s="23" t="s">
        <v>16</v>
      </c>
      <c r="G120" s="24">
        <v>14031527.310000001</v>
      </c>
      <c r="H120" s="24">
        <v>4076006.82</v>
      </c>
      <c r="I120" s="24">
        <v>3684506.82</v>
      </c>
      <c r="J120" s="24">
        <v>3135506.82</v>
      </c>
      <c r="K120" s="24">
        <v>3135506.85</v>
      </c>
    </row>
    <row r="121" spans="1:11" s="8" customFormat="1" ht="13.5" thickBot="1">
      <c r="A121" s="15" t="s">
        <v>60</v>
      </c>
      <c r="B121" s="16" t="s">
        <v>154</v>
      </c>
      <c r="C121" s="16"/>
      <c r="D121" s="16"/>
      <c r="E121" s="16"/>
      <c r="F121" s="16"/>
      <c r="G121" s="17">
        <v>14031527.310000001</v>
      </c>
      <c r="H121" s="17">
        <v>4076006.82</v>
      </c>
      <c r="I121" s="17">
        <v>3684506.82</v>
      </c>
      <c r="J121" s="17">
        <v>3135506.82</v>
      </c>
      <c r="K121" s="18">
        <v>3135506.85</v>
      </c>
    </row>
    <row r="122" spans="1:11">
      <c r="A122" s="12" t="s">
        <v>60</v>
      </c>
      <c r="B122" s="13" t="s">
        <v>160</v>
      </c>
      <c r="C122" s="13" t="s">
        <v>161</v>
      </c>
      <c r="D122" s="13" t="s">
        <v>58</v>
      </c>
      <c r="E122" s="13" t="s">
        <v>59</v>
      </c>
      <c r="F122" s="13" t="s">
        <v>16</v>
      </c>
      <c r="G122" s="14">
        <v>2941619.64</v>
      </c>
      <c r="H122" s="14">
        <v>518675</v>
      </c>
      <c r="I122" s="14">
        <v>828880</v>
      </c>
      <c r="J122" s="14">
        <v>862056.64</v>
      </c>
      <c r="K122" s="14">
        <v>732008</v>
      </c>
    </row>
    <row r="123" spans="1:11" ht="13.5" customHeight="1" thickBot="1">
      <c r="A123" s="9" t="s">
        <v>60</v>
      </c>
      <c r="B123" s="10" t="s">
        <v>160</v>
      </c>
      <c r="C123" s="10" t="s">
        <v>162</v>
      </c>
      <c r="D123" s="10" t="s">
        <v>58</v>
      </c>
      <c r="E123" s="10" t="s">
        <v>59</v>
      </c>
      <c r="F123" s="10" t="s">
        <v>16</v>
      </c>
      <c r="G123" s="11">
        <v>266823.36</v>
      </c>
      <c r="H123" s="11">
        <v>27000</v>
      </c>
      <c r="I123" s="11">
        <v>72700</v>
      </c>
      <c r="J123" s="11">
        <v>153523.35999999999</v>
      </c>
      <c r="K123" s="11">
        <v>13600</v>
      </c>
    </row>
    <row r="124" spans="1:11" s="8" customFormat="1" ht="13.5" thickBot="1">
      <c r="A124" s="15" t="s">
        <v>60</v>
      </c>
      <c r="B124" s="16" t="s">
        <v>160</v>
      </c>
      <c r="C124" s="16"/>
      <c r="D124" s="16"/>
      <c r="E124" s="16"/>
      <c r="F124" s="16"/>
      <c r="G124" s="17">
        <f>SUM(G122:G123)</f>
        <v>3208443</v>
      </c>
      <c r="H124" s="17">
        <f t="shared" ref="H124:K124" si="18">SUM(H122:H123)</f>
        <v>545675</v>
      </c>
      <c r="I124" s="17">
        <f t="shared" si="18"/>
        <v>901580</v>
      </c>
      <c r="J124" s="17">
        <f t="shared" si="18"/>
        <v>1015580</v>
      </c>
      <c r="K124" s="18">
        <f t="shared" si="18"/>
        <v>745608</v>
      </c>
    </row>
    <row r="125" spans="1:11">
      <c r="A125" s="12" t="s">
        <v>60</v>
      </c>
      <c r="B125" s="13" t="s">
        <v>163</v>
      </c>
      <c r="C125" s="13" t="s">
        <v>164</v>
      </c>
      <c r="D125" s="13" t="s">
        <v>58</v>
      </c>
      <c r="E125" s="13" t="s">
        <v>59</v>
      </c>
      <c r="F125" s="13" t="s">
        <v>16</v>
      </c>
      <c r="G125" s="14">
        <v>32757871.940000001</v>
      </c>
      <c r="H125" s="14">
        <v>7493947.46</v>
      </c>
      <c r="I125" s="14">
        <v>9472188.1699999999</v>
      </c>
      <c r="J125" s="14">
        <v>7192404</v>
      </c>
      <c r="K125" s="14">
        <v>8599332.3100000005</v>
      </c>
    </row>
    <row r="126" spans="1:11">
      <c r="A126" s="5" t="s">
        <v>60</v>
      </c>
      <c r="B126" s="4" t="s">
        <v>163</v>
      </c>
      <c r="C126" s="4" t="s">
        <v>165</v>
      </c>
      <c r="D126" s="4" t="s">
        <v>166</v>
      </c>
      <c r="E126" s="4" t="s">
        <v>59</v>
      </c>
      <c r="F126" s="4" t="s">
        <v>90</v>
      </c>
      <c r="G126" s="6">
        <v>4202500</v>
      </c>
      <c r="H126" s="6">
        <v>1050626</v>
      </c>
      <c r="I126" s="6">
        <v>1050626</v>
      </c>
      <c r="J126" s="6">
        <v>1050623</v>
      </c>
      <c r="K126" s="6">
        <v>1050625</v>
      </c>
    </row>
    <row r="127" spans="1:11">
      <c r="A127" s="5" t="s">
        <v>60</v>
      </c>
      <c r="B127" s="4" t="s">
        <v>163</v>
      </c>
      <c r="C127" s="4" t="s">
        <v>165</v>
      </c>
      <c r="D127" s="4" t="s">
        <v>166</v>
      </c>
      <c r="E127" s="4" t="s">
        <v>59</v>
      </c>
      <c r="F127" s="4" t="s">
        <v>167</v>
      </c>
      <c r="G127" s="6">
        <v>4202500</v>
      </c>
      <c r="H127" s="6">
        <v>1050626</v>
      </c>
      <c r="I127" s="6">
        <v>1050626</v>
      </c>
      <c r="J127" s="6">
        <v>1050623</v>
      </c>
      <c r="K127" s="6">
        <v>1050625</v>
      </c>
    </row>
    <row r="128" spans="1:11">
      <c r="A128" s="5" t="s">
        <v>60</v>
      </c>
      <c r="B128" s="4" t="s">
        <v>163</v>
      </c>
      <c r="C128" s="4" t="s">
        <v>169</v>
      </c>
      <c r="D128" s="4" t="s">
        <v>166</v>
      </c>
      <c r="E128" s="4" t="s">
        <v>59</v>
      </c>
      <c r="F128" s="4" t="s">
        <v>170</v>
      </c>
      <c r="G128" s="6">
        <v>200000</v>
      </c>
      <c r="H128" s="6">
        <v>0</v>
      </c>
      <c r="I128" s="6">
        <v>200000</v>
      </c>
      <c r="J128" s="6">
        <v>0</v>
      </c>
      <c r="K128" s="6">
        <v>0</v>
      </c>
    </row>
    <row r="129" spans="1:11">
      <c r="A129" s="5" t="s">
        <v>60</v>
      </c>
      <c r="B129" s="4" t="s">
        <v>163</v>
      </c>
      <c r="C129" s="4" t="s">
        <v>169</v>
      </c>
      <c r="D129" s="4" t="s">
        <v>166</v>
      </c>
      <c r="E129" s="4" t="s">
        <v>59</v>
      </c>
      <c r="F129" s="4" t="s">
        <v>171</v>
      </c>
      <c r="G129" s="6">
        <v>20000</v>
      </c>
      <c r="H129" s="6">
        <v>0</v>
      </c>
      <c r="I129" s="6">
        <v>20000</v>
      </c>
      <c r="J129" s="6">
        <v>0</v>
      </c>
      <c r="K129" s="6">
        <v>0</v>
      </c>
    </row>
    <row r="130" spans="1:11">
      <c r="A130" s="5" t="s">
        <v>60</v>
      </c>
      <c r="B130" s="4" t="s">
        <v>163</v>
      </c>
      <c r="C130" s="4" t="s">
        <v>172</v>
      </c>
      <c r="D130" s="4" t="s">
        <v>166</v>
      </c>
      <c r="E130" s="4" t="s">
        <v>59</v>
      </c>
      <c r="F130" s="4" t="s">
        <v>170</v>
      </c>
      <c r="G130" s="6">
        <v>180000</v>
      </c>
      <c r="H130" s="6">
        <v>0</v>
      </c>
      <c r="I130" s="6">
        <v>80000</v>
      </c>
      <c r="J130" s="6">
        <v>100000</v>
      </c>
      <c r="K130" s="6">
        <v>0</v>
      </c>
    </row>
    <row r="131" spans="1:11" ht="13.5" thickBot="1">
      <c r="A131" s="9" t="s">
        <v>60</v>
      </c>
      <c r="B131" s="10" t="s">
        <v>163</v>
      </c>
      <c r="C131" s="10" t="s">
        <v>172</v>
      </c>
      <c r="D131" s="10" t="s">
        <v>166</v>
      </c>
      <c r="E131" s="10" t="s">
        <v>59</v>
      </c>
      <c r="F131" s="10" t="s">
        <v>173</v>
      </c>
      <c r="G131" s="11">
        <v>20000</v>
      </c>
      <c r="H131" s="11">
        <v>0</v>
      </c>
      <c r="I131" s="11">
        <v>10000</v>
      </c>
      <c r="J131" s="11">
        <v>10000</v>
      </c>
      <c r="K131" s="11">
        <v>0</v>
      </c>
    </row>
    <row r="132" spans="1:11" s="8" customFormat="1" ht="13.5" thickBot="1">
      <c r="A132" s="15" t="s">
        <v>60</v>
      </c>
      <c r="B132" s="16" t="s">
        <v>163</v>
      </c>
      <c r="C132" s="16"/>
      <c r="D132" s="16"/>
      <c r="E132" s="16"/>
      <c r="F132" s="16"/>
      <c r="G132" s="17">
        <f>SUM(G125:G131)</f>
        <v>41582871.939999998</v>
      </c>
      <c r="H132" s="17">
        <f t="shared" ref="H132:K132" si="19">SUM(H125:H131)</f>
        <v>9595199.4600000009</v>
      </c>
      <c r="I132" s="17">
        <f t="shared" si="19"/>
        <v>11883440.17</v>
      </c>
      <c r="J132" s="17">
        <f t="shared" si="19"/>
        <v>9403650</v>
      </c>
      <c r="K132" s="18">
        <f t="shared" si="19"/>
        <v>10700582.310000001</v>
      </c>
    </row>
    <row r="133" spans="1:11" ht="13.5" thickBot="1">
      <c r="A133" s="22" t="s">
        <v>60</v>
      </c>
      <c r="B133" s="23" t="s">
        <v>174</v>
      </c>
      <c r="C133" s="23" t="s">
        <v>175</v>
      </c>
      <c r="D133" s="23" t="s">
        <v>58</v>
      </c>
      <c r="E133" s="23" t="s">
        <v>59</v>
      </c>
      <c r="F133" s="23" t="s">
        <v>16</v>
      </c>
      <c r="G133" s="24">
        <v>5856963.9800000004</v>
      </c>
      <c r="H133" s="24">
        <v>1728580</v>
      </c>
      <c r="I133" s="24">
        <v>2097915</v>
      </c>
      <c r="J133" s="24">
        <v>552290</v>
      </c>
      <c r="K133" s="24">
        <v>1478178.98</v>
      </c>
    </row>
    <row r="134" spans="1:11" s="8" customFormat="1" ht="13.5" thickBot="1">
      <c r="A134" s="15" t="s">
        <v>60</v>
      </c>
      <c r="B134" s="16" t="s">
        <v>174</v>
      </c>
      <c r="C134" s="16"/>
      <c r="D134" s="16"/>
      <c r="E134" s="16"/>
      <c r="F134" s="16"/>
      <c r="G134" s="17">
        <v>5856963.9800000004</v>
      </c>
      <c r="H134" s="17">
        <v>1728580</v>
      </c>
      <c r="I134" s="17">
        <v>2097915</v>
      </c>
      <c r="J134" s="17">
        <v>552290</v>
      </c>
      <c r="K134" s="18">
        <v>1478178.98</v>
      </c>
    </row>
    <row r="135" spans="1:11" ht="13.5" thickBot="1">
      <c r="A135" s="22" t="s">
        <v>60</v>
      </c>
      <c r="B135" s="23" t="s">
        <v>190</v>
      </c>
      <c r="C135" s="23" t="s">
        <v>191</v>
      </c>
      <c r="D135" s="23" t="s">
        <v>58</v>
      </c>
      <c r="E135" s="23" t="s">
        <v>59</v>
      </c>
      <c r="F135" s="23" t="s">
        <v>16</v>
      </c>
      <c r="G135" s="24">
        <v>1263988</v>
      </c>
      <c r="H135" s="24">
        <v>462450</v>
      </c>
      <c r="I135" s="24">
        <v>222980</v>
      </c>
      <c r="J135" s="24">
        <v>301690</v>
      </c>
      <c r="K135" s="24">
        <v>276868</v>
      </c>
    </row>
    <row r="136" spans="1:11" s="8" customFormat="1" ht="13.5" thickBot="1">
      <c r="A136" s="15" t="s">
        <v>60</v>
      </c>
      <c r="B136" s="16" t="s">
        <v>190</v>
      </c>
      <c r="C136" s="16"/>
      <c r="D136" s="16"/>
      <c r="E136" s="16"/>
      <c r="F136" s="16"/>
      <c r="G136" s="17">
        <v>1263988</v>
      </c>
      <c r="H136" s="17">
        <v>462450</v>
      </c>
      <c r="I136" s="17">
        <v>222980</v>
      </c>
      <c r="J136" s="17">
        <v>301690</v>
      </c>
      <c r="K136" s="18">
        <v>276868</v>
      </c>
    </row>
    <row r="137" spans="1:11" s="8" customFormat="1" ht="13.5" thickBot="1">
      <c r="A137" s="15" t="s">
        <v>60</v>
      </c>
      <c r="B137" s="16"/>
      <c r="C137" s="16"/>
      <c r="D137" s="16"/>
      <c r="E137" s="16"/>
      <c r="F137" s="16"/>
      <c r="G137" s="17">
        <f>G111+G113+G115+G117+G119+G121+G124+G132+G134+G136</f>
        <v>122053873.75</v>
      </c>
      <c r="H137" s="17">
        <f t="shared" ref="H137:K137" si="20">H111+H113+H115+H117+H119+H121+H124+H132+H134+H136</f>
        <v>36840547.840000004</v>
      </c>
      <c r="I137" s="17">
        <f t="shared" si="20"/>
        <v>35587945.390000001</v>
      </c>
      <c r="J137" s="17">
        <f t="shared" si="20"/>
        <v>23983646.140000001</v>
      </c>
      <c r="K137" s="17">
        <f t="shared" si="20"/>
        <v>25641734.379999999</v>
      </c>
    </row>
    <row r="138" spans="1:11" s="8" customFormat="1" ht="13.5" thickBot="1">
      <c r="A138" s="15" t="s">
        <v>196</v>
      </c>
      <c r="B138" s="16"/>
      <c r="C138" s="16"/>
      <c r="D138" s="16"/>
      <c r="E138" s="16"/>
      <c r="F138" s="16"/>
      <c r="G138" s="17">
        <f>G97+G106+G109+G137</f>
        <v>187970109.80000001</v>
      </c>
      <c r="H138" s="17">
        <f t="shared" ref="H138:K138" si="21">H97+H106+H109+H137</f>
        <v>59585559.260000005</v>
      </c>
      <c r="I138" s="17">
        <f t="shared" si="21"/>
        <v>52217819.450000003</v>
      </c>
      <c r="J138" s="17">
        <f t="shared" si="21"/>
        <v>36779524.840000004</v>
      </c>
      <c r="K138" s="17">
        <f t="shared" si="21"/>
        <v>39387206.25</v>
      </c>
    </row>
    <row r="139" spans="1:11" ht="13.5" thickBot="1">
      <c r="A139" s="9" t="s">
        <v>69</v>
      </c>
      <c r="B139" s="10" t="s">
        <v>56</v>
      </c>
      <c r="C139" s="10" t="s">
        <v>67</v>
      </c>
      <c r="D139" s="10" t="s">
        <v>68</v>
      </c>
      <c r="E139" s="10" t="s">
        <v>29</v>
      </c>
      <c r="F139" s="10" t="s">
        <v>16</v>
      </c>
      <c r="G139" s="11">
        <v>187572.84</v>
      </c>
      <c r="H139" s="11">
        <v>187572.84</v>
      </c>
      <c r="I139" s="11">
        <v>0</v>
      </c>
      <c r="J139" s="11">
        <v>0</v>
      </c>
      <c r="K139" s="11">
        <v>0</v>
      </c>
    </row>
    <row r="140" spans="1:11" ht="23.25" thickBot="1">
      <c r="A140" s="28" t="s">
        <v>69</v>
      </c>
      <c r="B140" s="29" t="s">
        <v>56</v>
      </c>
      <c r="C140" s="29"/>
      <c r="D140" s="29"/>
      <c r="E140" s="29"/>
      <c r="F140" s="29"/>
      <c r="G140" s="26">
        <v>187572.84</v>
      </c>
      <c r="H140" s="26">
        <v>187572.84</v>
      </c>
      <c r="I140" s="26">
        <v>0</v>
      </c>
      <c r="J140" s="26">
        <v>0</v>
      </c>
      <c r="K140" s="27">
        <v>0</v>
      </c>
    </row>
    <row r="141" spans="1:11">
      <c r="A141" s="12" t="s">
        <v>69</v>
      </c>
      <c r="B141" s="13" t="s">
        <v>86</v>
      </c>
      <c r="C141" s="13" t="s">
        <v>87</v>
      </c>
      <c r="D141" s="13" t="s">
        <v>25</v>
      </c>
      <c r="E141" s="13" t="s">
        <v>28</v>
      </c>
      <c r="F141" s="13" t="s">
        <v>16</v>
      </c>
      <c r="G141" s="14">
        <v>1000000</v>
      </c>
      <c r="H141" s="14">
        <v>250000</v>
      </c>
      <c r="I141" s="14">
        <v>500000</v>
      </c>
      <c r="J141" s="14">
        <v>0</v>
      </c>
      <c r="K141" s="14">
        <v>250000</v>
      </c>
    </row>
    <row r="142" spans="1:11">
      <c r="A142" s="5" t="s">
        <v>69</v>
      </c>
      <c r="B142" s="4" t="s">
        <v>86</v>
      </c>
      <c r="C142" s="4" t="s">
        <v>87</v>
      </c>
      <c r="D142" s="4" t="s">
        <v>25</v>
      </c>
      <c r="E142" s="4" t="s">
        <v>28</v>
      </c>
      <c r="F142" s="4" t="s">
        <v>88</v>
      </c>
      <c r="G142" s="6">
        <v>746250</v>
      </c>
      <c r="H142" s="6">
        <v>746250</v>
      </c>
      <c r="I142" s="6">
        <v>0</v>
      </c>
      <c r="J142" s="6">
        <v>0</v>
      </c>
      <c r="K142" s="6">
        <v>0</v>
      </c>
    </row>
    <row r="143" spans="1:11">
      <c r="A143" s="5" t="s">
        <v>69</v>
      </c>
      <c r="B143" s="4" t="s">
        <v>86</v>
      </c>
      <c r="C143" s="4" t="s">
        <v>89</v>
      </c>
      <c r="D143" s="4" t="s">
        <v>25</v>
      </c>
      <c r="E143" s="4" t="s">
        <v>27</v>
      </c>
      <c r="F143" s="4" t="s">
        <v>90</v>
      </c>
      <c r="G143" s="6">
        <v>386422.77</v>
      </c>
      <c r="H143" s="6">
        <v>108272.21</v>
      </c>
      <c r="I143" s="6">
        <v>159437.56</v>
      </c>
      <c r="J143" s="6">
        <v>118713</v>
      </c>
      <c r="K143" s="6">
        <v>0</v>
      </c>
    </row>
    <row r="144" spans="1:11">
      <c r="A144" s="5" t="s">
        <v>69</v>
      </c>
      <c r="B144" s="4" t="s">
        <v>86</v>
      </c>
      <c r="C144" s="4" t="s">
        <v>89</v>
      </c>
      <c r="D144" s="4" t="s">
        <v>25</v>
      </c>
      <c r="E144" s="4" t="s">
        <v>27</v>
      </c>
      <c r="F144" s="4" t="s">
        <v>91</v>
      </c>
      <c r="G144" s="6">
        <v>2503291.15</v>
      </c>
      <c r="H144" s="6">
        <v>0</v>
      </c>
      <c r="I144" s="6">
        <v>0</v>
      </c>
      <c r="J144" s="6">
        <v>2503291.15</v>
      </c>
      <c r="K144" s="6">
        <v>0</v>
      </c>
    </row>
    <row r="145" spans="1:11">
      <c r="A145" s="5" t="s">
        <v>69</v>
      </c>
      <c r="B145" s="4" t="s">
        <v>86</v>
      </c>
      <c r="C145" s="4" t="s">
        <v>92</v>
      </c>
      <c r="D145" s="4" t="s">
        <v>25</v>
      </c>
      <c r="E145" s="4" t="s">
        <v>27</v>
      </c>
      <c r="F145" s="4" t="s">
        <v>93</v>
      </c>
      <c r="G145" s="6">
        <v>1578600</v>
      </c>
      <c r="H145" s="6">
        <v>0</v>
      </c>
      <c r="I145" s="6">
        <v>631440</v>
      </c>
      <c r="J145" s="6">
        <v>947160</v>
      </c>
      <c r="K145" s="6">
        <v>0</v>
      </c>
    </row>
    <row r="146" spans="1:11">
      <c r="A146" s="5" t="s">
        <v>69</v>
      </c>
      <c r="B146" s="4" t="s">
        <v>86</v>
      </c>
      <c r="C146" s="4" t="s">
        <v>94</v>
      </c>
      <c r="D146" s="4" t="s">
        <v>25</v>
      </c>
      <c r="E146" s="4" t="s">
        <v>27</v>
      </c>
      <c r="F146" s="4" t="s">
        <v>90</v>
      </c>
      <c r="G146" s="6">
        <v>1019135</v>
      </c>
      <c r="H146" s="6">
        <v>0</v>
      </c>
      <c r="I146" s="6">
        <v>1019135</v>
      </c>
      <c r="J146" s="6">
        <v>0</v>
      </c>
      <c r="K146" s="6">
        <v>0</v>
      </c>
    </row>
    <row r="147" spans="1:11">
      <c r="A147" s="5" t="s">
        <v>69</v>
      </c>
      <c r="B147" s="4" t="s">
        <v>86</v>
      </c>
      <c r="C147" s="4" t="s">
        <v>94</v>
      </c>
      <c r="D147" s="4" t="s">
        <v>25</v>
      </c>
      <c r="E147" s="4" t="s">
        <v>28</v>
      </c>
      <c r="F147" s="4" t="s">
        <v>90</v>
      </c>
      <c r="G147" s="6">
        <v>50000</v>
      </c>
      <c r="H147" s="6">
        <v>50000</v>
      </c>
      <c r="I147" s="6">
        <v>0</v>
      </c>
      <c r="J147" s="6">
        <v>0</v>
      </c>
      <c r="K147" s="6">
        <v>0</v>
      </c>
    </row>
    <row r="148" spans="1:11">
      <c r="A148" s="5" t="s">
        <v>69</v>
      </c>
      <c r="B148" s="4" t="s">
        <v>86</v>
      </c>
      <c r="C148" s="4" t="s">
        <v>95</v>
      </c>
      <c r="D148" s="4" t="s">
        <v>25</v>
      </c>
      <c r="E148" s="4" t="s">
        <v>27</v>
      </c>
      <c r="F148" s="4" t="s">
        <v>93</v>
      </c>
      <c r="G148" s="6">
        <v>4279173</v>
      </c>
      <c r="H148" s="6">
        <v>0</v>
      </c>
      <c r="I148" s="6">
        <v>0</v>
      </c>
      <c r="J148" s="6">
        <v>4279173</v>
      </c>
      <c r="K148" s="6">
        <v>0</v>
      </c>
    </row>
    <row r="149" spans="1:11">
      <c r="A149" s="5" t="s">
        <v>69</v>
      </c>
      <c r="B149" s="4" t="s">
        <v>86</v>
      </c>
      <c r="C149" s="4" t="s">
        <v>96</v>
      </c>
      <c r="D149" s="4" t="s">
        <v>25</v>
      </c>
      <c r="E149" s="4" t="s">
        <v>27</v>
      </c>
      <c r="F149" s="4" t="s">
        <v>90</v>
      </c>
      <c r="G149" s="6">
        <v>539950.91</v>
      </c>
      <c r="H149" s="6">
        <v>0</v>
      </c>
      <c r="I149" s="6">
        <v>539950.91</v>
      </c>
      <c r="J149" s="6">
        <v>0</v>
      </c>
      <c r="K149" s="6">
        <v>0</v>
      </c>
    </row>
    <row r="150" spans="1:11" ht="13.5" customHeight="1">
      <c r="A150" s="5" t="s">
        <v>69</v>
      </c>
      <c r="B150" s="4" t="s">
        <v>86</v>
      </c>
      <c r="C150" s="4" t="s">
        <v>96</v>
      </c>
      <c r="D150" s="4" t="s">
        <v>25</v>
      </c>
      <c r="E150" s="4" t="s">
        <v>28</v>
      </c>
      <c r="F150" s="4" t="s">
        <v>90</v>
      </c>
      <c r="G150" s="6">
        <v>50000</v>
      </c>
      <c r="H150" s="6">
        <v>50000</v>
      </c>
      <c r="I150" s="6">
        <v>0</v>
      </c>
      <c r="J150" s="6">
        <v>0</v>
      </c>
      <c r="K150" s="6">
        <v>0</v>
      </c>
    </row>
    <row r="151" spans="1:11">
      <c r="A151" s="5" t="s">
        <v>69</v>
      </c>
      <c r="B151" s="4" t="s">
        <v>86</v>
      </c>
      <c r="C151" s="4" t="s">
        <v>98</v>
      </c>
      <c r="D151" s="4" t="s">
        <v>25</v>
      </c>
      <c r="E151" s="4" t="s">
        <v>27</v>
      </c>
      <c r="F151" s="4" t="s">
        <v>16</v>
      </c>
      <c r="G151" s="6">
        <v>5838950.6699999999</v>
      </c>
      <c r="H151" s="6">
        <v>113448.42</v>
      </c>
      <c r="I151" s="6">
        <v>644637.25</v>
      </c>
      <c r="J151" s="6">
        <v>5080865</v>
      </c>
      <c r="K151" s="6">
        <v>0</v>
      </c>
    </row>
    <row r="152" spans="1:11" ht="13.5" thickBot="1">
      <c r="A152" s="9" t="s">
        <v>69</v>
      </c>
      <c r="B152" s="10" t="s">
        <v>86</v>
      </c>
      <c r="C152" s="10" t="s">
        <v>99</v>
      </c>
      <c r="D152" s="10" t="s">
        <v>25</v>
      </c>
      <c r="E152" s="10" t="s">
        <v>27</v>
      </c>
      <c r="F152" s="10" t="s">
        <v>16</v>
      </c>
      <c r="G152" s="11">
        <v>2313997</v>
      </c>
      <c r="H152" s="11">
        <v>517500</v>
      </c>
      <c r="I152" s="11">
        <v>697500</v>
      </c>
      <c r="J152" s="11">
        <v>581497</v>
      </c>
      <c r="K152" s="11">
        <v>517500</v>
      </c>
    </row>
    <row r="153" spans="1:11" s="8" customFormat="1" ht="23.25" thickBot="1">
      <c r="A153" s="15" t="s">
        <v>69</v>
      </c>
      <c r="B153" s="16" t="s">
        <v>86</v>
      </c>
      <c r="C153" s="16"/>
      <c r="D153" s="16"/>
      <c r="E153" s="16"/>
      <c r="F153" s="16"/>
      <c r="G153" s="17">
        <f>SUM(G141:G152)</f>
        <v>20305770.5</v>
      </c>
      <c r="H153" s="17">
        <f t="shared" ref="H153:K153" si="22">SUM(H141:H152)</f>
        <v>1835470.63</v>
      </c>
      <c r="I153" s="17">
        <f t="shared" si="22"/>
        <v>4192100.72</v>
      </c>
      <c r="J153" s="17">
        <f t="shared" si="22"/>
        <v>13510699.15</v>
      </c>
      <c r="K153" s="17">
        <f t="shared" si="22"/>
        <v>767500</v>
      </c>
    </row>
    <row r="154" spans="1:11">
      <c r="A154" s="12" t="s">
        <v>69</v>
      </c>
      <c r="B154" s="13" t="s">
        <v>103</v>
      </c>
      <c r="C154" s="13" t="s">
        <v>104</v>
      </c>
      <c r="D154" s="13" t="s">
        <v>25</v>
      </c>
      <c r="E154" s="13" t="s">
        <v>27</v>
      </c>
      <c r="F154" s="13" t="s">
        <v>16</v>
      </c>
      <c r="G154" s="14">
        <v>12227.65</v>
      </c>
      <c r="H154" s="14">
        <v>12227.65</v>
      </c>
      <c r="I154" s="14">
        <v>0</v>
      </c>
      <c r="J154" s="14">
        <v>0</v>
      </c>
      <c r="K154" s="14">
        <v>0</v>
      </c>
    </row>
    <row r="155" spans="1:11">
      <c r="A155" s="5" t="s">
        <v>69</v>
      </c>
      <c r="B155" s="4" t="s">
        <v>103</v>
      </c>
      <c r="C155" s="4" t="s">
        <v>104</v>
      </c>
      <c r="D155" s="4" t="s">
        <v>25</v>
      </c>
      <c r="E155" s="4" t="s">
        <v>27</v>
      </c>
      <c r="F155" s="4" t="s">
        <v>105</v>
      </c>
      <c r="G155" s="6">
        <v>642200</v>
      </c>
      <c r="H155" s="6">
        <v>642200</v>
      </c>
      <c r="I155" s="6">
        <v>0</v>
      </c>
      <c r="J155" s="6">
        <v>0</v>
      </c>
      <c r="K155" s="6">
        <v>0</v>
      </c>
    </row>
    <row r="156" spans="1:11">
      <c r="A156" s="5" t="s">
        <v>69</v>
      </c>
      <c r="B156" s="4" t="s">
        <v>103</v>
      </c>
      <c r="C156" s="4" t="s">
        <v>106</v>
      </c>
      <c r="D156" s="4" t="s">
        <v>25</v>
      </c>
      <c r="E156" s="4" t="s">
        <v>27</v>
      </c>
      <c r="F156" s="4" t="s">
        <v>107</v>
      </c>
      <c r="G156" s="6">
        <v>395360.71</v>
      </c>
      <c r="H156" s="6">
        <v>395360.71</v>
      </c>
      <c r="I156" s="6">
        <v>0</v>
      </c>
      <c r="J156" s="6">
        <v>0</v>
      </c>
      <c r="K156" s="6">
        <v>0</v>
      </c>
    </row>
    <row r="157" spans="1:11">
      <c r="A157" s="5" t="s">
        <v>69</v>
      </c>
      <c r="B157" s="4" t="s">
        <v>103</v>
      </c>
      <c r="C157" s="4" t="s">
        <v>111</v>
      </c>
      <c r="D157" s="4" t="s">
        <v>25</v>
      </c>
      <c r="E157" s="4" t="s">
        <v>28</v>
      </c>
      <c r="F157" s="4" t="s">
        <v>16</v>
      </c>
      <c r="G157" s="6">
        <v>115000</v>
      </c>
      <c r="H157" s="6">
        <v>0</v>
      </c>
      <c r="I157" s="6">
        <v>0</v>
      </c>
      <c r="J157" s="6">
        <v>115000</v>
      </c>
      <c r="K157" s="6">
        <v>0</v>
      </c>
    </row>
    <row r="158" spans="1:11" ht="13.5" thickBot="1">
      <c r="A158" s="9" t="s">
        <v>69</v>
      </c>
      <c r="B158" s="10" t="s">
        <v>103</v>
      </c>
      <c r="C158" s="10" t="s">
        <v>112</v>
      </c>
      <c r="D158" s="10" t="s">
        <v>25</v>
      </c>
      <c r="E158" s="10" t="s">
        <v>27</v>
      </c>
      <c r="F158" s="10" t="s">
        <v>16</v>
      </c>
      <c r="G158" s="11">
        <v>600000</v>
      </c>
      <c r="H158" s="11">
        <v>0</v>
      </c>
      <c r="I158" s="11">
        <v>0</v>
      </c>
      <c r="J158" s="11">
        <v>0</v>
      </c>
      <c r="K158" s="11">
        <v>600000</v>
      </c>
    </row>
    <row r="159" spans="1:11" s="8" customFormat="1" ht="23.25" thickBot="1">
      <c r="A159" s="15" t="s">
        <v>69</v>
      </c>
      <c r="B159" s="16" t="s">
        <v>103</v>
      </c>
      <c r="C159" s="16"/>
      <c r="D159" s="16"/>
      <c r="E159" s="16"/>
      <c r="F159" s="16"/>
      <c r="G159" s="17">
        <f>SUM(G154:G158)</f>
        <v>1764788.36</v>
      </c>
      <c r="H159" s="17">
        <f t="shared" ref="H159:K159" si="23">SUM(H154:H158)</f>
        <v>1049788.3600000001</v>
      </c>
      <c r="I159" s="17">
        <f t="shared" si="23"/>
        <v>0</v>
      </c>
      <c r="J159" s="17">
        <f t="shared" si="23"/>
        <v>115000</v>
      </c>
      <c r="K159" s="17">
        <f t="shared" si="23"/>
        <v>600000</v>
      </c>
    </row>
    <row r="160" spans="1:11">
      <c r="A160" s="12" t="s">
        <v>69</v>
      </c>
      <c r="B160" s="13" t="s">
        <v>116</v>
      </c>
      <c r="C160" s="13" t="s">
        <v>117</v>
      </c>
      <c r="D160" s="13" t="s">
        <v>25</v>
      </c>
      <c r="E160" s="13" t="s">
        <v>27</v>
      </c>
      <c r="F160" s="13" t="s">
        <v>88</v>
      </c>
      <c r="G160" s="14">
        <v>2231456</v>
      </c>
      <c r="H160" s="14">
        <v>2231456</v>
      </c>
      <c r="I160" s="14">
        <v>0</v>
      </c>
      <c r="J160" s="14">
        <v>0</v>
      </c>
      <c r="K160" s="14">
        <v>0</v>
      </c>
    </row>
    <row r="161" spans="1:11">
      <c r="A161" s="5" t="s">
        <v>69</v>
      </c>
      <c r="B161" s="4" t="s">
        <v>116</v>
      </c>
      <c r="C161" s="4" t="s">
        <v>118</v>
      </c>
      <c r="D161" s="4" t="s">
        <v>119</v>
      </c>
      <c r="E161" s="4" t="s">
        <v>27</v>
      </c>
      <c r="F161" s="4" t="s">
        <v>88</v>
      </c>
      <c r="G161" s="6">
        <v>784420</v>
      </c>
      <c r="H161" s="6">
        <v>784420</v>
      </c>
      <c r="I161" s="6">
        <v>0</v>
      </c>
      <c r="J161" s="6">
        <v>0</v>
      </c>
      <c r="K161" s="6">
        <v>0</v>
      </c>
    </row>
    <row r="162" spans="1:11">
      <c r="A162" s="5" t="s">
        <v>69</v>
      </c>
      <c r="B162" s="4" t="s">
        <v>116</v>
      </c>
      <c r="C162" s="4" t="s">
        <v>121</v>
      </c>
      <c r="D162" s="4" t="s">
        <v>25</v>
      </c>
      <c r="E162" s="4" t="s">
        <v>28</v>
      </c>
      <c r="F162" s="4" t="s">
        <v>16</v>
      </c>
      <c r="G162" s="6">
        <v>19137</v>
      </c>
      <c r="H162" s="6">
        <v>0</v>
      </c>
      <c r="I162" s="6">
        <v>19137</v>
      </c>
      <c r="J162" s="6">
        <v>0</v>
      </c>
      <c r="K162" s="6">
        <v>0</v>
      </c>
    </row>
    <row r="163" spans="1:11">
      <c r="A163" s="5" t="s">
        <v>69</v>
      </c>
      <c r="B163" s="4" t="s">
        <v>116</v>
      </c>
      <c r="C163" s="4" t="s">
        <v>122</v>
      </c>
      <c r="D163" s="4" t="s">
        <v>119</v>
      </c>
      <c r="E163" s="4" t="s">
        <v>27</v>
      </c>
      <c r="F163" s="4" t="s">
        <v>123</v>
      </c>
      <c r="G163" s="6">
        <v>4973842</v>
      </c>
      <c r="H163" s="6">
        <v>0</v>
      </c>
      <c r="I163" s="6">
        <v>4973842</v>
      </c>
      <c r="J163" s="6">
        <v>0</v>
      </c>
      <c r="K163" s="6">
        <v>0</v>
      </c>
    </row>
    <row r="164" spans="1:11">
      <c r="A164" s="5" t="s">
        <v>69</v>
      </c>
      <c r="B164" s="4" t="s">
        <v>116</v>
      </c>
      <c r="C164" s="4" t="s">
        <v>122</v>
      </c>
      <c r="D164" s="4" t="s">
        <v>119</v>
      </c>
      <c r="E164" s="4" t="s">
        <v>27</v>
      </c>
      <c r="F164" s="4" t="s">
        <v>90</v>
      </c>
      <c r="G164" s="6">
        <v>908796.48</v>
      </c>
      <c r="H164" s="6">
        <v>0</v>
      </c>
      <c r="I164" s="6">
        <v>610863</v>
      </c>
      <c r="J164" s="6">
        <v>297933.48</v>
      </c>
      <c r="K164" s="6">
        <v>0</v>
      </c>
    </row>
    <row r="165" spans="1:11">
      <c r="A165" s="5" t="s">
        <v>69</v>
      </c>
      <c r="B165" s="4" t="s">
        <v>116</v>
      </c>
      <c r="C165" s="4" t="s">
        <v>124</v>
      </c>
      <c r="D165" s="4" t="s">
        <v>125</v>
      </c>
      <c r="E165" s="4" t="s">
        <v>30</v>
      </c>
      <c r="F165" s="4" t="s">
        <v>90</v>
      </c>
      <c r="G165" s="6">
        <v>260068</v>
      </c>
      <c r="H165" s="6">
        <v>200000</v>
      </c>
      <c r="I165" s="6">
        <v>60068</v>
      </c>
      <c r="J165" s="6">
        <v>0</v>
      </c>
      <c r="K165" s="6">
        <v>0</v>
      </c>
    </row>
    <row r="166" spans="1:11">
      <c r="A166" s="5" t="s">
        <v>69</v>
      </c>
      <c r="B166" s="4" t="s">
        <v>116</v>
      </c>
      <c r="C166" s="4" t="s">
        <v>126</v>
      </c>
      <c r="D166" s="4" t="s">
        <v>25</v>
      </c>
      <c r="E166" s="4" t="s">
        <v>27</v>
      </c>
      <c r="F166" s="4" t="s">
        <v>16</v>
      </c>
      <c r="G166" s="6">
        <v>176225.56</v>
      </c>
      <c r="H166" s="6">
        <v>0</v>
      </c>
      <c r="I166" s="6">
        <v>176225.56</v>
      </c>
      <c r="J166" s="6">
        <v>0</v>
      </c>
      <c r="K166" s="6">
        <v>0</v>
      </c>
    </row>
    <row r="167" spans="1:11">
      <c r="A167" s="5" t="s">
        <v>69</v>
      </c>
      <c r="B167" s="4" t="s">
        <v>116</v>
      </c>
      <c r="C167" s="4" t="s">
        <v>127</v>
      </c>
      <c r="D167" s="4" t="s">
        <v>25</v>
      </c>
      <c r="E167" s="4" t="s">
        <v>27</v>
      </c>
      <c r="F167" s="4" t="s">
        <v>16</v>
      </c>
      <c r="G167" s="6">
        <v>150000</v>
      </c>
      <c r="H167" s="6">
        <v>0</v>
      </c>
      <c r="I167" s="6">
        <v>150000</v>
      </c>
      <c r="J167" s="6">
        <v>0</v>
      </c>
      <c r="K167" s="6">
        <v>0</v>
      </c>
    </row>
    <row r="168" spans="1:11">
      <c r="A168" s="5" t="s">
        <v>69</v>
      </c>
      <c r="B168" s="4" t="s">
        <v>116</v>
      </c>
      <c r="C168" s="4" t="s">
        <v>127</v>
      </c>
      <c r="D168" s="4" t="s">
        <v>25</v>
      </c>
      <c r="E168" s="4" t="s">
        <v>28</v>
      </c>
      <c r="F168" s="4" t="s">
        <v>16</v>
      </c>
      <c r="G168" s="6">
        <v>505511.1</v>
      </c>
      <c r="H168" s="6">
        <v>125000</v>
      </c>
      <c r="I168" s="6">
        <v>255511.1</v>
      </c>
      <c r="J168" s="6">
        <v>0</v>
      </c>
      <c r="K168" s="6">
        <v>125000</v>
      </c>
    </row>
    <row r="169" spans="1:11">
      <c r="A169" s="5" t="s">
        <v>69</v>
      </c>
      <c r="B169" s="4" t="s">
        <v>116</v>
      </c>
      <c r="C169" s="4" t="s">
        <v>128</v>
      </c>
      <c r="D169" s="4" t="s">
        <v>25</v>
      </c>
      <c r="E169" s="4" t="s">
        <v>28</v>
      </c>
      <c r="F169" s="4" t="s">
        <v>16</v>
      </c>
      <c r="G169" s="6">
        <v>200000</v>
      </c>
      <c r="H169" s="6">
        <v>0</v>
      </c>
      <c r="I169" s="6">
        <v>200000</v>
      </c>
      <c r="J169" s="6">
        <v>0</v>
      </c>
      <c r="K169" s="6">
        <v>0</v>
      </c>
    </row>
    <row r="170" spans="1:11">
      <c r="A170" s="5" t="s">
        <v>69</v>
      </c>
      <c r="B170" s="4" t="s">
        <v>116</v>
      </c>
      <c r="C170" s="4" t="s">
        <v>131</v>
      </c>
      <c r="D170" s="4" t="s">
        <v>125</v>
      </c>
      <c r="E170" s="4" t="s">
        <v>28</v>
      </c>
      <c r="F170" s="4" t="s">
        <v>16</v>
      </c>
      <c r="G170" s="6">
        <v>490000</v>
      </c>
      <c r="H170" s="6">
        <v>0</v>
      </c>
      <c r="I170" s="6">
        <v>490000</v>
      </c>
      <c r="J170" s="6">
        <v>0</v>
      </c>
      <c r="K170" s="6">
        <v>0</v>
      </c>
    </row>
    <row r="171" spans="1:11">
      <c r="A171" s="5" t="s">
        <v>69</v>
      </c>
      <c r="B171" s="4" t="s">
        <v>116</v>
      </c>
      <c r="C171" s="4" t="s">
        <v>132</v>
      </c>
      <c r="D171" s="4" t="s">
        <v>125</v>
      </c>
      <c r="E171" s="4" t="s">
        <v>30</v>
      </c>
      <c r="F171" s="4" t="s">
        <v>16</v>
      </c>
      <c r="G171" s="6">
        <v>810000</v>
      </c>
      <c r="H171" s="6">
        <v>0</v>
      </c>
      <c r="I171" s="6">
        <v>0</v>
      </c>
      <c r="J171" s="6">
        <v>810000</v>
      </c>
      <c r="K171" s="6">
        <v>0</v>
      </c>
    </row>
    <row r="172" spans="1:11" ht="13.5" thickBot="1">
      <c r="A172" s="9" t="s">
        <v>69</v>
      </c>
      <c r="B172" s="10" t="s">
        <v>116</v>
      </c>
      <c r="C172" s="10" t="s">
        <v>133</v>
      </c>
      <c r="D172" s="10" t="s">
        <v>125</v>
      </c>
      <c r="E172" s="10" t="s">
        <v>30</v>
      </c>
      <c r="F172" s="10" t="s">
        <v>123</v>
      </c>
      <c r="G172" s="11">
        <v>2792000</v>
      </c>
      <c r="H172" s="11">
        <v>0</v>
      </c>
      <c r="I172" s="11">
        <v>0</v>
      </c>
      <c r="J172" s="11">
        <v>0</v>
      </c>
      <c r="K172" s="11">
        <v>2792000</v>
      </c>
    </row>
    <row r="173" spans="1:11" s="8" customFormat="1" ht="23.25" thickBot="1">
      <c r="A173" s="15" t="s">
        <v>69</v>
      </c>
      <c r="B173" s="16" t="s">
        <v>116</v>
      </c>
      <c r="C173" s="16"/>
      <c r="D173" s="16"/>
      <c r="E173" s="16"/>
      <c r="F173" s="16"/>
      <c r="G173" s="17">
        <f>SUM(G160:G172)</f>
        <v>14301456.140000001</v>
      </c>
      <c r="H173" s="17">
        <f t="shared" ref="H173:K173" si="24">SUM(H160:H172)</f>
        <v>3340876</v>
      </c>
      <c r="I173" s="17">
        <f t="shared" si="24"/>
        <v>6935646.6599999992</v>
      </c>
      <c r="J173" s="17">
        <f t="shared" si="24"/>
        <v>1107933.48</v>
      </c>
      <c r="K173" s="17">
        <f t="shared" si="24"/>
        <v>2917000</v>
      </c>
    </row>
    <row r="174" spans="1:11">
      <c r="A174" s="12" t="s">
        <v>69</v>
      </c>
      <c r="B174" s="13" t="s">
        <v>134</v>
      </c>
      <c r="C174" s="13" t="s">
        <v>135</v>
      </c>
      <c r="D174" s="13" t="s">
        <v>25</v>
      </c>
      <c r="E174" s="13" t="s">
        <v>27</v>
      </c>
      <c r="F174" s="13" t="s">
        <v>16</v>
      </c>
      <c r="G174" s="14">
        <v>2153741.7999999998</v>
      </c>
      <c r="H174" s="14">
        <v>0</v>
      </c>
      <c r="I174" s="14">
        <v>0</v>
      </c>
      <c r="J174" s="14">
        <v>0</v>
      </c>
      <c r="K174" s="14">
        <v>2153741.7999999998</v>
      </c>
    </row>
    <row r="175" spans="1:11">
      <c r="A175" s="5" t="s">
        <v>69</v>
      </c>
      <c r="B175" s="4" t="s">
        <v>134</v>
      </c>
      <c r="C175" s="4" t="s">
        <v>135</v>
      </c>
      <c r="D175" s="4" t="s">
        <v>25</v>
      </c>
      <c r="E175" s="4" t="s">
        <v>30</v>
      </c>
      <c r="F175" s="4" t="s">
        <v>16</v>
      </c>
      <c r="G175" s="6">
        <v>5974001.3499999996</v>
      </c>
      <c r="H175" s="6">
        <v>4810213.7</v>
      </c>
      <c r="I175" s="6">
        <v>1163787.6499999999</v>
      </c>
      <c r="J175" s="6">
        <v>0</v>
      </c>
      <c r="K175" s="6">
        <v>0</v>
      </c>
    </row>
    <row r="176" spans="1:11">
      <c r="A176" s="5" t="s">
        <v>69</v>
      </c>
      <c r="B176" s="4" t="s">
        <v>134</v>
      </c>
      <c r="C176" s="4" t="s">
        <v>136</v>
      </c>
      <c r="D176" s="4" t="s">
        <v>25</v>
      </c>
      <c r="E176" s="4" t="s">
        <v>30</v>
      </c>
      <c r="F176" s="4" t="s">
        <v>137</v>
      </c>
      <c r="G176" s="6">
        <v>517800</v>
      </c>
      <c r="H176" s="6">
        <v>517800</v>
      </c>
      <c r="I176" s="6">
        <v>0</v>
      </c>
      <c r="J176" s="6">
        <v>0</v>
      </c>
      <c r="K176" s="6">
        <v>0</v>
      </c>
    </row>
    <row r="177" spans="1:11">
      <c r="A177" s="5" t="s">
        <v>69</v>
      </c>
      <c r="B177" s="4" t="s">
        <v>134</v>
      </c>
      <c r="C177" s="4" t="s">
        <v>138</v>
      </c>
      <c r="D177" s="4" t="s">
        <v>25</v>
      </c>
      <c r="E177" s="4" t="s">
        <v>30</v>
      </c>
      <c r="F177" s="4" t="s">
        <v>90</v>
      </c>
      <c r="G177" s="6">
        <v>58000</v>
      </c>
      <c r="H177" s="6">
        <v>0</v>
      </c>
      <c r="I177" s="6">
        <v>38000</v>
      </c>
      <c r="J177" s="6">
        <v>20000</v>
      </c>
      <c r="K177" s="6">
        <v>0</v>
      </c>
    </row>
    <row r="178" spans="1:11">
      <c r="A178" s="5" t="s">
        <v>69</v>
      </c>
      <c r="B178" s="4" t="s">
        <v>134</v>
      </c>
      <c r="C178" s="4" t="s">
        <v>89</v>
      </c>
      <c r="D178" s="4" t="s">
        <v>25</v>
      </c>
      <c r="E178" s="4" t="s">
        <v>27</v>
      </c>
      <c r="F178" s="4" t="s">
        <v>90</v>
      </c>
      <c r="G178" s="6">
        <v>76358.44</v>
      </c>
      <c r="H178" s="6">
        <v>0</v>
      </c>
      <c r="I178" s="6">
        <v>76358.44</v>
      </c>
      <c r="J178" s="6">
        <v>0</v>
      </c>
      <c r="K178" s="6">
        <v>0</v>
      </c>
    </row>
    <row r="179" spans="1:11">
      <c r="A179" s="5" t="s">
        <v>69</v>
      </c>
      <c r="B179" s="4" t="s">
        <v>134</v>
      </c>
      <c r="C179" s="4" t="s">
        <v>89</v>
      </c>
      <c r="D179" s="4" t="s">
        <v>25</v>
      </c>
      <c r="E179" s="4" t="s">
        <v>27</v>
      </c>
      <c r="F179" s="4" t="s">
        <v>91</v>
      </c>
      <c r="G179" s="6">
        <v>686708.85</v>
      </c>
      <c r="H179" s="6">
        <v>0</v>
      </c>
      <c r="I179" s="6">
        <v>0</v>
      </c>
      <c r="J179" s="6">
        <v>686708.85</v>
      </c>
      <c r="K179" s="6">
        <v>0</v>
      </c>
    </row>
    <row r="180" spans="1:11">
      <c r="A180" s="5" t="s">
        <v>69</v>
      </c>
      <c r="B180" s="4" t="s">
        <v>134</v>
      </c>
      <c r="C180" s="4" t="s">
        <v>89</v>
      </c>
      <c r="D180" s="4" t="s">
        <v>25</v>
      </c>
      <c r="E180" s="4" t="s">
        <v>30</v>
      </c>
      <c r="F180" s="4" t="s">
        <v>90</v>
      </c>
      <c r="G180" s="6">
        <v>45491</v>
      </c>
      <c r="H180" s="6">
        <v>0</v>
      </c>
      <c r="I180" s="6">
        <v>14204</v>
      </c>
      <c r="J180" s="6">
        <v>31287</v>
      </c>
      <c r="K180" s="6">
        <v>0</v>
      </c>
    </row>
    <row r="181" spans="1:11">
      <c r="A181" s="5" t="s">
        <v>69</v>
      </c>
      <c r="B181" s="4" t="s">
        <v>134</v>
      </c>
      <c r="C181" s="4" t="s">
        <v>141</v>
      </c>
      <c r="D181" s="4" t="s">
        <v>25</v>
      </c>
      <c r="E181" s="4" t="s">
        <v>27</v>
      </c>
      <c r="F181" s="4" t="s">
        <v>123</v>
      </c>
      <c r="G181" s="6">
        <v>4735167.24</v>
      </c>
      <c r="H181" s="6">
        <v>0</v>
      </c>
      <c r="I181" s="6">
        <v>0</v>
      </c>
      <c r="J181" s="6">
        <v>4735167.24</v>
      </c>
      <c r="K181" s="6">
        <v>0</v>
      </c>
    </row>
    <row r="182" spans="1:11">
      <c r="A182" s="5" t="s">
        <v>69</v>
      </c>
      <c r="B182" s="4" t="s">
        <v>134</v>
      </c>
      <c r="C182" s="4" t="s">
        <v>141</v>
      </c>
      <c r="D182" s="4" t="s">
        <v>25</v>
      </c>
      <c r="E182" s="4" t="s">
        <v>27</v>
      </c>
      <c r="F182" s="4" t="s">
        <v>90</v>
      </c>
      <c r="G182" s="6">
        <v>235528.2</v>
      </c>
      <c r="H182" s="6">
        <v>0</v>
      </c>
      <c r="I182" s="6">
        <v>0</v>
      </c>
      <c r="J182" s="6">
        <v>0</v>
      </c>
      <c r="K182" s="6">
        <v>235528.2</v>
      </c>
    </row>
    <row r="183" spans="1:11">
      <c r="A183" s="5" t="s">
        <v>69</v>
      </c>
      <c r="B183" s="4" t="s">
        <v>134</v>
      </c>
      <c r="C183" s="4" t="s">
        <v>142</v>
      </c>
      <c r="D183" s="4" t="s">
        <v>25</v>
      </c>
      <c r="E183" s="4" t="s">
        <v>27</v>
      </c>
      <c r="F183" s="4" t="s">
        <v>90</v>
      </c>
      <c r="G183" s="6">
        <v>13932</v>
      </c>
      <c r="H183" s="6">
        <v>13932</v>
      </c>
      <c r="I183" s="6">
        <v>0</v>
      </c>
      <c r="J183" s="6">
        <v>0</v>
      </c>
      <c r="K183" s="6">
        <v>0</v>
      </c>
    </row>
    <row r="184" spans="1:11">
      <c r="A184" s="5" t="s">
        <v>69</v>
      </c>
      <c r="B184" s="4" t="s">
        <v>134</v>
      </c>
      <c r="C184" s="4" t="s">
        <v>143</v>
      </c>
      <c r="D184" s="4" t="s">
        <v>25</v>
      </c>
      <c r="E184" s="4" t="s">
        <v>28</v>
      </c>
      <c r="F184" s="4" t="s">
        <v>16</v>
      </c>
      <c r="G184" s="6">
        <v>192500</v>
      </c>
      <c r="H184" s="6">
        <v>0</v>
      </c>
      <c r="I184" s="6">
        <v>192500</v>
      </c>
      <c r="J184" s="6">
        <v>0</v>
      </c>
      <c r="K184" s="6">
        <v>0</v>
      </c>
    </row>
    <row r="185" spans="1:11">
      <c r="A185" s="5" t="s">
        <v>69</v>
      </c>
      <c r="B185" s="4" t="s">
        <v>134</v>
      </c>
      <c r="C185" s="4" t="s">
        <v>143</v>
      </c>
      <c r="D185" s="4" t="s">
        <v>25</v>
      </c>
      <c r="E185" s="4" t="s">
        <v>29</v>
      </c>
      <c r="F185" s="4" t="s">
        <v>16</v>
      </c>
      <c r="G185" s="6">
        <v>67300</v>
      </c>
      <c r="H185" s="6">
        <v>67300</v>
      </c>
      <c r="I185" s="6">
        <v>0</v>
      </c>
      <c r="J185" s="6">
        <v>0</v>
      </c>
      <c r="K185" s="6">
        <v>0</v>
      </c>
    </row>
    <row r="186" spans="1:11">
      <c r="A186" s="5" t="s">
        <v>69</v>
      </c>
      <c r="B186" s="4" t="s">
        <v>134</v>
      </c>
      <c r="C186" s="4" t="s">
        <v>143</v>
      </c>
      <c r="D186" s="4" t="s">
        <v>25</v>
      </c>
      <c r="E186" s="4" t="s">
        <v>30</v>
      </c>
      <c r="F186" s="4" t="s">
        <v>16</v>
      </c>
      <c r="G186" s="6">
        <v>32499.95</v>
      </c>
      <c r="H186" s="6">
        <v>32499.95</v>
      </c>
      <c r="I186" s="6">
        <v>0</v>
      </c>
      <c r="J186" s="6">
        <v>0</v>
      </c>
      <c r="K186" s="6">
        <v>0</v>
      </c>
    </row>
    <row r="187" spans="1:11">
      <c r="A187" s="5" t="s">
        <v>69</v>
      </c>
      <c r="B187" s="4" t="s">
        <v>134</v>
      </c>
      <c r="C187" s="4" t="s">
        <v>144</v>
      </c>
      <c r="D187" s="4" t="s">
        <v>25</v>
      </c>
      <c r="E187" s="4" t="s">
        <v>27</v>
      </c>
      <c r="F187" s="4" t="s">
        <v>123</v>
      </c>
      <c r="G187" s="6">
        <v>10264832.76</v>
      </c>
      <c r="H187" s="6">
        <v>0</v>
      </c>
      <c r="I187" s="6">
        <v>0</v>
      </c>
      <c r="J187" s="6">
        <v>10264832.76</v>
      </c>
      <c r="K187" s="6">
        <v>0</v>
      </c>
    </row>
    <row r="188" spans="1:11">
      <c r="A188" s="5" t="s">
        <v>69</v>
      </c>
      <c r="B188" s="4" t="s">
        <v>134</v>
      </c>
      <c r="C188" s="4" t="s">
        <v>144</v>
      </c>
      <c r="D188" s="4" t="s">
        <v>25</v>
      </c>
      <c r="E188" s="4" t="s">
        <v>27</v>
      </c>
      <c r="F188" s="4" t="s">
        <v>90</v>
      </c>
      <c r="G188" s="6">
        <v>1000000</v>
      </c>
      <c r="H188" s="6">
        <v>0</v>
      </c>
      <c r="I188" s="6">
        <v>400000</v>
      </c>
      <c r="J188" s="6">
        <v>300000</v>
      </c>
      <c r="K188" s="6">
        <v>300000</v>
      </c>
    </row>
    <row r="189" spans="1:11">
      <c r="A189" s="5" t="s">
        <v>69</v>
      </c>
      <c r="B189" s="4" t="s">
        <v>134</v>
      </c>
      <c r="C189" s="4" t="s">
        <v>145</v>
      </c>
      <c r="D189" s="4" t="s">
        <v>25</v>
      </c>
      <c r="E189" s="4" t="s">
        <v>30</v>
      </c>
      <c r="F189" s="4" t="s">
        <v>16</v>
      </c>
      <c r="G189" s="6">
        <v>0.05</v>
      </c>
      <c r="H189" s="6">
        <v>0.05</v>
      </c>
      <c r="I189" s="6">
        <v>0</v>
      </c>
      <c r="J189" s="6">
        <v>0</v>
      </c>
      <c r="K189" s="6">
        <v>0</v>
      </c>
    </row>
    <row r="190" spans="1:11">
      <c r="A190" s="5" t="s">
        <v>69</v>
      </c>
      <c r="B190" s="4" t="s">
        <v>134</v>
      </c>
      <c r="C190" s="4" t="s">
        <v>148</v>
      </c>
      <c r="D190" s="4" t="s">
        <v>25</v>
      </c>
      <c r="E190" s="4" t="s">
        <v>27</v>
      </c>
      <c r="F190" s="4" t="s">
        <v>16</v>
      </c>
      <c r="G190" s="6">
        <v>4017899.68</v>
      </c>
      <c r="H190" s="6">
        <v>1425866.68</v>
      </c>
      <c r="I190" s="6">
        <v>1161501</v>
      </c>
      <c r="J190" s="6">
        <v>665266</v>
      </c>
      <c r="K190" s="6">
        <v>765266</v>
      </c>
    </row>
    <row r="191" spans="1:11">
      <c r="A191" s="5" t="s">
        <v>69</v>
      </c>
      <c r="B191" s="4" t="s">
        <v>134</v>
      </c>
      <c r="C191" s="4" t="s">
        <v>148</v>
      </c>
      <c r="D191" s="4" t="s">
        <v>25</v>
      </c>
      <c r="E191" s="4" t="s">
        <v>30</v>
      </c>
      <c r="F191" s="4" t="s">
        <v>16</v>
      </c>
      <c r="G191" s="6">
        <v>450000</v>
      </c>
      <c r="H191" s="6">
        <v>0</v>
      </c>
      <c r="I191" s="6">
        <v>100000</v>
      </c>
      <c r="J191" s="6">
        <v>199460.2</v>
      </c>
      <c r="K191" s="6">
        <v>150539.79999999999</v>
      </c>
    </row>
    <row r="192" spans="1:11">
      <c r="A192" s="5" t="s">
        <v>69</v>
      </c>
      <c r="B192" s="4" t="s">
        <v>134</v>
      </c>
      <c r="C192" s="4" t="s">
        <v>149</v>
      </c>
      <c r="D192" s="4" t="s">
        <v>25</v>
      </c>
      <c r="E192" s="4" t="s">
        <v>27</v>
      </c>
      <c r="F192" s="4" t="s">
        <v>16</v>
      </c>
      <c r="G192" s="6">
        <v>82563.509999999995</v>
      </c>
      <c r="H192" s="6">
        <v>24161.68</v>
      </c>
      <c r="I192" s="6">
        <v>58401.83</v>
      </c>
      <c r="J192" s="6">
        <v>0</v>
      </c>
      <c r="K192" s="6">
        <v>0</v>
      </c>
    </row>
    <row r="193" spans="1:11">
      <c r="A193" s="5" t="s">
        <v>69</v>
      </c>
      <c r="B193" s="4" t="s">
        <v>134</v>
      </c>
      <c r="C193" s="4" t="s">
        <v>150</v>
      </c>
      <c r="D193" s="4" t="s">
        <v>25</v>
      </c>
      <c r="E193" s="4" t="s">
        <v>27</v>
      </c>
      <c r="F193" s="4" t="s">
        <v>16</v>
      </c>
      <c r="G193" s="6">
        <v>668515.66</v>
      </c>
      <c r="H193" s="6">
        <v>6714.71</v>
      </c>
      <c r="I193" s="6">
        <v>468233.33</v>
      </c>
      <c r="J193" s="6">
        <v>193567.62</v>
      </c>
      <c r="K193" s="6">
        <v>0</v>
      </c>
    </row>
    <row r="194" spans="1:11">
      <c r="A194" s="5" t="s">
        <v>69</v>
      </c>
      <c r="B194" s="4" t="s">
        <v>134</v>
      </c>
      <c r="C194" s="4" t="s">
        <v>150</v>
      </c>
      <c r="D194" s="4" t="s">
        <v>25</v>
      </c>
      <c r="E194" s="4" t="s">
        <v>28</v>
      </c>
      <c r="F194" s="4" t="s">
        <v>16</v>
      </c>
      <c r="G194" s="6">
        <v>313852.52</v>
      </c>
      <c r="H194" s="6">
        <v>60000</v>
      </c>
      <c r="I194" s="6">
        <v>253852.52</v>
      </c>
      <c r="J194" s="6">
        <v>0</v>
      </c>
      <c r="K194" s="6">
        <v>0</v>
      </c>
    </row>
    <row r="195" spans="1:11">
      <c r="A195" s="5" t="s">
        <v>69</v>
      </c>
      <c r="B195" s="4" t="s">
        <v>134</v>
      </c>
      <c r="C195" s="4" t="s">
        <v>150</v>
      </c>
      <c r="D195" s="4" t="s">
        <v>25</v>
      </c>
      <c r="E195" s="4" t="s">
        <v>30</v>
      </c>
      <c r="F195" s="4" t="s">
        <v>16</v>
      </c>
      <c r="G195" s="6">
        <v>415601.86</v>
      </c>
      <c r="H195" s="6">
        <v>0</v>
      </c>
      <c r="I195" s="6">
        <v>415601.86</v>
      </c>
      <c r="J195" s="6">
        <v>0</v>
      </c>
      <c r="K195" s="6">
        <v>0</v>
      </c>
    </row>
    <row r="196" spans="1:11">
      <c r="A196" s="5" t="s">
        <v>69</v>
      </c>
      <c r="B196" s="4" t="s">
        <v>134</v>
      </c>
      <c r="C196" s="4" t="s">
        <v>151</v>
      </c>
      <c r="D196" s="4" t="s">
        <v>25</v>
      </c>
      <c r="E196" s="4" t="s">
        <v>27</v>
      </c>
      <c r="F196" s="4" t="s">
        <v>16</v>
      </c>
      <c r="G196" s="6">
        <v>79301.570000000007</v>
      </c>
      <c r="H196" s="6">
        <v>0</v>
      </c>
      <c r="I196" s="6">
        <v>79301.570000000007</v>
      </c>
      <c r="J196" s="6">
        <v>0</v>
      </c>
      <c r="K196" s="6">
        <v>0</v>
      </c>
    </row>
    <row r="197" spans="1:11" ht="13.5" thickBot="1">
      <c r="A197" s="9" t="s">
        <v>69</v>
      </c>
      <c r="B197" s="10" t="s">
        <v>134</v>
      </c>
      <c r="C197" s="10" t="s">
        <v>152</v>
      </c>
      <c r="D197" s="10" t="s">
        <v>25</v>
      </c>
      <c r="E197" s="10" t="s">
        <v>30</v>
      </c>
      <c r="F197" s="10" t="s">
        <v>153</v>
      </c>
      <c r="G197" s="11">
        <v>681847.54</v>
      </c>
      <c r="H197" s="11">
        <v>0</v>
      </c>
      <c r="I197" s="11">
        <v>681847.54</v>
      </c>
      <c r="J197" s="11">
        <v>0</v>
      </c>
      <c r="K197" s="11">
        <v>0</v>
      </c>
    </row>
    <row r="198" spans="1:11" s="8" customFormat="1" ht="23.25" thickBot="1">
      <c r="A198" s="15" t="s">
        <v>69</v>
      </c>
      <c r="B198" s="16" t="s">
        <v>134</v>
      </c>
      <c r="C198" s="16"/>
      <c r="D198" s="16"/>
      <c r="E198" s="16"/>
      <c r="F198" s="16"/>
      <c r="G198" s="17">
        <f>SUM(G174:G197)</f>
        <v>32763443.979999997</v>
      </c>
      <c r="H198" s="17">
        <f t="shared" ref="H198:K198" si="25">SUM(H174:H197)</f>
        <v>6958488.7699999996</v>
      </c>
      <c r="I198" s="17">
        <f t="shared" si="25"/>
        <v>5103589.74</v>
      </c>
      <c r="J198" s="17">
        <f t="shared" si="25"/>
        <v>17096289.670000002</v>
      </c>
      <c r="K198" s="18">
        <f t="shared" si="25"/>
        <v>3605075.8</v>
      </c>
    </row>
    <row r="199" spans="1:11">
      <c r="A199" s="12" t="s">
        <v>69</v>
      </c>
      <c r="B199" s="13" t="s">
        <v>154</v>
      </c>
      <c r="C199" s="13" t="s">
        <v>156</v>
      </c>
      <c r="D199" s="13" t="s">
        <v>88</v>
      </c>
      <c r="E199" s="13" t="s">
        <v>15</v>
      </c>
      <c r="F199" s="13" t="s">
        <v>16</v>
      </c>
      <c r="G199" s="14">
        <v>21260380</v>
      </c>
      <c r="H199" s="14">
        <v>6378114</v>
      </c>
      <c r="I199" s="14">
        <v>4960755</v>
      </c>
      <c r="J199" s="14">
        <v>4960756</v>
      </c>
      <c r="K199" s="14">
        <v>4960755</v>
      </c>
    </row>
    <row r="200" spans="1:11">
      <c r="A200" s="5" t="s">
        <v>69</v>
      </c>
      <c r="B200" s="4" t="s">
        <v>154</v>
      </c>
      <c r="C200" s="4" t="s">
        <v>156</v>
      </c>
      <c r="D200" s="4" t="s">
        <v>105</v>
      </c>
      <c r="E200" s="4" t="s">
        <v>24</v>
      </c>
      <c r="F200" s="4" t="s">
        <v>16</v>
      </c>
      <c r="G200" s="6">
        <v>51400</v>
      </c>
      <c r="H200" s="6">
        <v>7920</v>
      </c>
      <c r="I200" s="6">
        <v>6160</v>
      </c>
      <c r="J200" s="6">
        <v>31160</v>
      </c>
      <c r="K200" s="6">
        <v>6160</v>
      </c>
    </row>
    <row r="201" spans="1:11">
      <c r="A201" s="5" t="s">
        <v>69</v>
      </c>
      <c r="B201" s="4" t="s">
        <v>154</v>
      </c>
      <c r="C201" s="4" t="s">
        <v>156</v>
      </c>
      <c r="D201" s="4" t="s">
        <v>105</v>
      </c>
      <c r="E201" s="4" t="s">
        <v>157</v>
      </c>
      <c r="F201" s="4" t="s">
        <v>16</v>
      </c>
      <c r="G201" s="6">
        <v>47700</v>
      </c>
      <c r="H201" s="6">
        <v>14310</v>
      </c>
      <c r="I201" s="6">
        <v>13130</v>
      </c>
      <c r="J201" s="6">
        <v>9130</v>
      </c>
      <c r="K201" s="6">
        <v>11130</v>
      </c>
    </row>
    <row r="202" spans="1:11">
      <c r="A202" s="5" t="s">
        <v>69</v>
      </c>
      <c r="B202" s="4" t="s">
        <v>154</v>
      </c>
      <c r="C202" s="4" t="s">
        <v>156</v>
      </c>
      <c r="D202" s="4" t="s">
        <v>158</v>
      </c>
      <c r="E202" s="4" t="s">
        <v>19</v>
      </c>
      <c r="F202" s="4" t="s">
        <v>16</v>
      </c>
      <c r="G202" s="6">
        <v>6945743</v>
      </c>
      <c r="H202" s="6">
        <v>2083722</v>
      </c>
      <c r="I202" s="6">
        <v>1618673</v>
      </c>
      <c r="J202" s="6">
        <v>1622675</v>
      </c>
      <c r="K202" s="6">
        <v>1620673</v>
      </c>
    </row>
    <row r="203" spans="1:11">
      <c r="A203" s="5" t="s">
        <v>69</v>
      </c>
      <c r="B203" s="4" t="s">
        <v>154</v>
      </c>
      <c r="C203" s="4" t="s">
        <v>156</v>
      </c>
      <c r="D203" s="4" t="s">
        <v>25</v>
      </c>
      <c r="E203" s="4" t="s">
        <v>26</v>
      </c>
      <c r="F203" s="4" t="s">
        <v>16</v>
      </c>
      <c r="G203" s="6">
        <v>550700</v>
      </c>
      <c r="H203" s="6">
        <v>126675</v>
      </c>
      <c r="I203" s="6">
        <v>170675</v>
      </c>
      <c r="J203" s="6">
        <v>126675</v>
      </c>
      <c r="K203" s="6">
        <v>126675</v>
      </c>
    </row>
    <row r="204" spans="1:11">
      <c r="A204" s="5" t="s">
        <v>69</v>
      </c>
      <c r="B204" s="4" t="s">
        <v>154</v>
      </c>
      <c r="C204" s="4" t="s">
        <v>156</v>
      </c>
      <c r="D204" s="4" t="s">
        <v>25</v>
      </c>
      <c r="E204" s="4" t="s">
        <v>157</v>
      </c>
      <c r="F204" s="4" t="s">
        <v>16</v>
      </c>
      <c r="G204" s="6">
        <v>20000</v>
      </c>
      <c r="H204" s="6">
        <v>20000</v>
      </c>
      <c r="I204" s="6">
        <v>0</v>
      </c>
      <c r="J204" s="6">
        <v>0</v>
      </c>
      <c r="K204" s="6">
        <v>0</v>
      </c>
    </row>
    <row r="205" spans="1:11">
      <c r="A205" s="5" t="s">
        <v>69</v>
      </c>
      <c r="B205" s="4" t="s">
        <v>154</v>
      </c>
      <c r="C205" s="4" t="s">
        <v>156</v>
      </c>
      <c r="D205" s="4" t="s">
        <v>25</v>
      </c>
      <c r="E205" s="4" t="s">
        <v>44</v>
      </c>
      <c r="F205" s="4" t="s">
        <v>16</v>
      </c>
      <c r="G205" s="6">
        <v>207873</v>
      </c>
      <c r="H205" s="6">
        <v>47700</v>
      </c>
      <c r="I205" s="6">
        <v>64773</v>
      </c>
      <c r="J205" s="6">
        <v>47700</v>
      </c>
      <c r="K205" s="6">
        <v>47700</v>
      </c>
    </row>
    <row r="206" spans="1:11">
      <c r="A206" s="5" t="s">
        <v>69</v>
      </c>
      <c r="B206" s="4" t="s">
        <v>154</v>
      </c>
      <c r="C206" s="4" t="s">
        <v>156</v>
      </c>
      <c r="D206" s="4" t="s">
        <v>25</v>
      </c>
      <c r="E206" s="4" t="s">
        <v>159</v>
      </c>
      <c r="F206" s="4" t="s">
        <v>16</v>
      </c>
      <c r="G206" s="6">
        <v>1269400</v>
      </c>
      <c r="H206" s="6">
        <v>293801</v>
      </c>
      <c r="I206" s="6">
        <v>338100</v>
      </c>
      <c r="J206" s="6">
        <v>237499</v>
      </c>
      <c r="K206" s="6">
        <v>400000</v>
      </c>
    </row>
    <row r="207" spans="1:11">
      <c r="A207" s="5" t="s">
        <v>69</v>
      </c>
      <c r="B207" s="4" t="s">
        <v>154</v>
      </c>
      <c r="C207" s="4" t="s">
        <v>156</v>
      </c>
      <c r="D207" s="4" t="s">
        <v>25</v>
      </c>
      <c r="E207" s="4" t="s">
        <v>27</v>
      </c>
      <c r="F207" s="4" t="s">
        <v>16</v>
      </c>
      <c r="G207" s="6">
        <v>499716.67</v>
      </c>
      <c r="H207" s="6">
        <v>115000</v>
      </c>
      <c r="I207" s="6">
        <v>194716.67</v>
      </c>
      <c r="J207" s="6">
        <v>95000</v>
      </c>
      <c r="K207" s="6">
        <v>95000</v>
      </c>
    </row>
    <row r="208" spans="1:11">
      <c r="A208" s="5" t="s">
        <v>69</v>
      </c>
      <c r="B208" s="4" t="s">
        <v>154</v>
      </c>
      <c r="C208" s="4" t="s">
        <v>156</v>
      </c>
      <c r="D208" s="4" t="s">
        <v>25</v>
      </c>
      <c r="E208" s="4" t="s">
        <v>28</v>
      </c>
      <c r="F208" s="4" t="s">
        <v>16</v>
      </c>
      <c r="G208" s="6">
        <v>1230865.28</v>
      </c>
      <c r="H208" s="6">
        <v>302412</v>
      </c>
      <c r="I208" s="6">
        <v>303277.28000000003</v>
      </c>
      <c r="J208" s="6">
        <v>383820</v>
      </c>
      <c r="K208" s="6">
        <v>241356</v>
      </c>
    </row>
    <row r="209" spans="1:11">
      <c r="A209" s="5" t="s">
        <v>69</v>
      </c>
      <c r="B209" s="4" t="s">
        <v>154</v>
      </c>
      <c r="C209" s="4" t="s">
        <v>156</v>
      </c>
      <c r="D209" s="4" t="s">
        <v>25</v>
      </c>
      <c r="E209" s="4" t="s">
        <v>28</v>
      </c>
      <c r="F209" s="4" t="s">
        <v>88</v>
      </c>
      <c r="G209" s="6">
        <v>65997.22</v>
      </c>
      <c r="H209" s="6">
        <v>65997.22</v>
      </c>
      <c r="I209" s="6">
        <v>0</v>
      </c>
      <c r="J209" s="6">
        <v>0</v>
      </c>
      <c r="K209" s="6">
        <v>0</v>
      </c>
    </row>
    <row r="210" spans="1:11">
      <c r="A210" s="5" t="s">
        <v>69</v>
      </c>
      <c r="B210" s="4" t="s">
        <v>154</v>
      </c>
      <c r="C210" s="4" t="s">
        <v>156</v>
      </c>
      <c r="D210" s="4" t="s">
        <v>25</v>
      </c>
      <c r="E210" s="4" t="s">
        <v>29</v>
      </c>
      <c r="F210" s="4" t="s">
        <v>16</v>
      </c>
      <c r="G210" s="6">
        <v>133600</v>
      </c>
      <c r="H210" s="6">
        <v>33400</v>
      </c>
      <c r="I210" s="6">
        <v>33400</v>
      </c>
      <c r="J210" s="6">
        <v>33400</v>
      </c>
      <c r="K210" s="6">
        <v>33400</v>
      </c>
    </row>
    <row r="211" spans="1:11">
      <c r="A211" s="5" t="s">
        <v>69</v>
      </c>
      <c r="B211" s="4" t="s">
        <v>154</v>
      </c>
      <c r="C211" s="4" t="s">
        <v>156</v>
      </c>
      <c r="D211" s="4" t="s">
        <v>25</v>
      </c>
      <c r="E211" s="4" t="s">
        <v>30</v>
      </c>
      <c r="F211" s="4" t="s">
        <v>16</v>
      </c>
      <c r="G211" s="6">
        <v>227200</v>
      </c>
      <c r="H211" s="6">
        <v>111300</v>
      </c>
      <c r="I211" s="6">
        <v>41700</v>
      </c>
      <c r="J211" s="6">
        <v>37100</v>
      </c>
      <c r="K211" s="6">
        <v>37100</v>
      </c>
    </row>
    <row r="212" spans="1:11">
      <c r="A212" s="5" t="s">
        <v>69</v>
      </c>
      <c r="B212" s="4" t="s">
        <v>154</v>
      </c>
      <c r="C212" s="4" t="s">
        <v>156</v>
      </c>
      <c r="D212" s="4" t="s">
        <v>25</v>
      </c>
      <c r="E212" s="4" t="s">
        <v>31</v>
      </c>
      <c r="F212" s="4" t="s">
        <v>16</v>
      </c>
      <c r="G212" s="6">
        <v>595104.80000000005</v>
      </c>
      <c r="H212" s="6">
        <v>159538</v>
      </c>
      <c r="I212" s="6">
        <v>226458.8</v>
      </c>
      <c r="J212" s="6">
        <v>104554</v>
      </c>
      <c r="K212" s="6">
        <v>104554</v>
      </c>
    </row>
    <row r="213" spans="1:11">
      <c r="A213" s="5" t="s">
        <v>69</v>
      </c>
      <c r="B213" s="4" t="s">
        <v>154</v>
      </c>
      <c r="C213" s="4" t="s">
        <v>156</v>
      </c>
      <c r="D213" s="4" t="s">
        <v>68</v>
      </c>
      <c r="E213" s="4" t="s">
        <v>29</v>
      </c>
      <c r="F213" s="4" t="s">
        <v>16</v>
      </c>
      <c r="G213" s="6">
        <v>50000</v>
      </c>
      <c r="H213" s="6">
        <v>27299</v>
      </c>
      <c r="I213" s="6">
        <v>3000</v>
      </c>
      <c r="J213" s="6">
        <v>7201</v>
      </c>
      <c r="K213" s="6">
        <v>12500</v>
      </c>
    </row>
    <row r="214" spans="1:11" ht="13.5" thickBot="1">
      <c r="A214" s="9" t="s">
        <v>69</v>
      </c>
      <c r="B214" s="10" t="s">
        <v>154</v>
      </c>
      <c r="C214" s="10" t="s">
        <v>156</v>
      </c>
      <c r="D214" s="10" t="s">
        <v>33</v>
      </c>
      <c r="E214" s="10" t="s">
        <v>29</v>
      </c>
      <c r="F214" s="10" t="s">
        <v>16</v>
      </c>
      <c r="G214" s="11">
        <v>74200</v>
      </c>
      <c r="H214" s="11">
        <v>3710</v>
      </c>
      <c r="I214" s="11">
        <v>33390</v>
      </c>
      <c r="J214" s="11">
        <v>33390</v>
      </c>
      <c r="K214" s="11">
        <v>3710</v>
      </c>
    </row>
    <row r="215" spans="1:11" s="8" customFormat="1" ht="23.25" thickBot="1">
      <c r="A215" s="15" t="s">
        <v>69</v>
      </c>
      <c r="B215" s="16" t="s">
        <v>154</v>
      </c>
      <c r="C215" s="16"/>
      <c r="D215" s="16"/>
      <c r="E215" s="16"/>
      <c r="F215" s="16"/>
      <c r="G215" s="17">
        <f>SUM(G199:G214)</f>
        <v>33229879.970000003</v>
      </c>
      <c r="H215" s="17">
        <f t="shared" ref="H215:K215" si="26">SUM(H199:H214)</f>
        <v>9790898.2200000007</v>
      </c>
      <c r="I215" s="17">
        <f t="shared" si="26"/>
        <v>8008208.75</v>
      </c>
      <c r="J215" s="17">
        <f t="shared" si="26"/>
        <v>7730060</v>
      </c>
      <c r="K215" s="18">
        <f t="shared" si="26"/>
        <v>7700713</v>
      </c>
    </row>
    <row r="216" spans="1:11">
      <c r="A216" s="12" t="s">
        <v>69</v>
      </c>
      <c r="B216" s="13" t="s">
        <v>163</v>
      </c>
      <c r="C216" s="13" t="s">
        <v>168</v>
      </c>
      <c r="D216" s="13" t="s">
        <v>119</v>
      </c>
      <c r="E216" s="13" t="s">
        <v>27</v>
      </c>
      <c r="F216" s="13" t="s">
        <v>90</v>
      </c>
      <c r="G216" s="14">
        <v>10609800</v>
      </c>
      <c r="H216" s="14">
        <v>2826225</v>
      </c>
      <c r="I216" s="14">
        <v>1957645.91</v>
      </c>
      <c r="J216" s="14">
        <v>2377744.09</v>
      </c>
      <c r="K216" s="14">
        <v>3448185</v>
      </c>
    </row>
    <row r="217" spans="1:11" ht="13.5" thickBot="1">
      <c r="A217" s="9" t="s">
        <v>69</v>
      </c>
      <c r="B217" s="10" t="s">
        <v>163</v>
      </c>
      <c r="C217" s="10" t="s">
        <v>168</v>
      </c>
      <c r="D217" s="10" t="s">
        <v>25</v>
      </c>
      <c r="E217" s="10" t="s">
        <v>28</v>
      </c>
      <c r="F217" s="10" t="s">
        <v>90</v>
      </c>
      <c r="G217" s="11">
        <v>20000</v>
      </c>
      <c r="H217" s="11">
        <v>3500</v>
      </c>
      <c r="I217" s="11">
        <v>5500</v>
      </c>
      <c r="J217" s="11">
        <v>5500</v>
      </c>
      <c r="K217" s="11">
        <v>5500</v>
      </c>
    </row>
    <row r="218" spans="1:11" s="8" customFormat="1" ht="23.25" thickBot="1">
      <c r="A218" s="15" t="s">
        <v>69</v>
      </c>
      <c r="B218" s="16" t="s">
        <v>163</v>
      </c>
      <c r="C218" s="16"/>
      <c r="D218" s="16"/>
      <c r="E218" s="16"/>
      <c r="F218" s="16"/>
      <c r="G218" s="17">
        <f>SUM(G216:G217)</f>
        <v>10629800</v>
      </c>
      <c r="H218" s="17">
        <f t="shared" ref="H218:K218" si="27">SUM(H216:H217)</f>
        <v>2829725</v>
      </c>
      <c r="I218" s="17">
        <f t="shared" si="27"/>
        <v>1963145.91</v>
      </c>
      <c r="J218" s="17">
        <f t="shared" si="27"/>
        <v>2383244.09</v>
      </c>
      <c r="K218" s="17">
        <f t="shared" si="27"/>
        <v>3453685</v>
      </c>
    </row>
    <row r="219" spans="1:11">
      <c r="A219" s="5" t="s">
        <v>69</v>
      </c>
      <c r="B219" s="4" t="s">
        <v>174</v>
      </c>
      <c r="C219" s="4" t="s">
        <v>176</v>
      </c>
      <c r="D219" s="4" t="s">
        <v>25</v>
      </c>
      <c r="E219" s="4" t="s">
        <v>28</v>
      </c>
      <c r="F219" s="4" t="s">
        <v>16</v>
      </c>
      <c r="G219" s="6">
        <v>100000</v>
      </c>
      <c r="H219" s="6">
        <v>25000</v>
      </c>
      <c r="I219" s="6">
        <v>25000</v>
      </c>
      <c r="J219" s="6">
        <v>25000</v>
      </c>
      <c r="K219" s="6">
        <v>25000</v>
      </c>
    </row>
    <row r="220" spans="1:11">
      <c r="A220" s="5" t="s">
        <v>69</v>
      </c>
      <c r="B220" s="4" t="s">
        <v>174</v>
      </c>
      <c r="C220" s="4" t="s">
        <v>176</v>
      </c>
      <c r="D220" s="4" t="s">
        <v>25</v>
      </c>
      <c r="E220" s="4" t="s">
        <v>29</v>
      </c>
      <c r="F220" s="4" t="s">
        <v>16</v>
      </c>
      <c r="G220" s="6">
        <v>120728.17</v>
      </c>
      <c r="H220" s="6">
        <v>728.17</v>
      </c>
      <c r="I220" s="6">
        <v>20000</v>
      </c>
      <c r="J220" s="6">
        <v>50000</v>
      </c>
      <c r="K220" s="6">
        <v>50000</v>
      </c>
    </row>
    <row r="221" spans="1:11" ht="13.5" thickBot="1">
      <c r="A221" s="9" t="s">
        <v>69</v>
      </c>
      <c r="B221" s="10" t="s">
        <v>174</v>
      </c>
      <c r="C221" s="10" t="s">
        <v>176</v>
      </c>
      <c r="D221" s="10" t="s">
        <v>25</v>
      </c>
      <c r="E221" s="10" t="s">
        <v>30</v>
      </c>
      <c r="F221" s="10" t="s">
        <v>16</v>
      </c>
      <c r="G221" s="11">
        <v>82500</v>
      </c>
      <c r="H221" s="11">
        <v>15000</v>
      </c>
      <c r="I221" s="11">
        <v>42500</v>
      </c>
      <c r="J221" s="11">
        <v>12500</v>
      </c>
      <c r="K221" s="11">
        <v>12500</v>
      </c>
    </row>
    <row r="222" spans="1:11" s="8" customFormat="1" ht="23.25" thickBot="1">
      <c r="A222" s="15" t="s">
        <v>69</v>
      </c>
      <c r="B222" s="16" t="s">
        <v>174</v>
      </c>
      <c r="C222" s="16"/>
      <c r="D222" s="16"/>
      <c r="E222" s="16"/>
      <c r="F222" s="16"/>
      <c r="G222" s="17">
        <f>SUM(G219:G221)</f>
        <v>303228.17</v>
      </c>
      <c r="H222" s="17">
        <f t="shared" ref="H222:K222" si="28">SUM(H219:H221)</f>
        <v>40728.17</v>
      </c>
      <c r="I222" s="17">
        <f t="shared" si="28"/>
        <v>87500</v>
      </c>
      <c r="J222" s="17">
        <f t="shared" si="28"/>
        <v>87500</v>
      </c>
      <c r="K222" s="17">
        <f t="shared" si="28"/>
        <v>87500</v>
      </c>
    </row>
    <row r="223" spans="1:11">
      <c r="A223" s="5" t="s">
        <v>69</v>
      </c>
      <c r="B223" s="4" t="s">
        <v>193</v>
      </c>
      <c r="C223" s="4" t="s">
        <v>194</v>
      </c>
      <c r="D223" s="4" t="s">
        <v>25</v>
      </c>
      <c r="E223" s="4" t="s">
        <v>28</v>
      </c>
      <c r="F223" s="4" t="s">
        <v>16</v>
      </c>
      <c r="G223" s="6">
        <v>440000</v>
      </c>
      <c r="H223" s="6">
        <v>136250</v>
      </c>
      <c r="I223" s="6">
        <v>136250</v>
      </c>
      <c r="J223" s="6">
        <v>136250</v>
      </c>
      <c r="K223" s="6">
        <v>31250</v>
      </c>
    </row>
    <row r="224" spans="1:11" ht="13.5" thickBot="1">
      <c r="A224" s="9" t="s">
        <v>69</v>
      </c>
      <c r="B224" s="10" t="s">
        <v>193</v>
      </c>
      <c r="C224" s="10" t="s">
        <v>195</v>
      </c>
      <c r="D224" s="10" t="s">
        <v>25</v>
      </c>
      <c r="E224" s="10" t="s">
        <v>28</v>
      </c>
      <c r="F224" s="10" t="s">
        <v>16</v>
      </c>
      <c r="G224" s="11">
        <v>2513000</v>
      </c>
      <c r="H224" s="11">
        <v>585000</v>
      </c>
      <c r="I224" s="11">
        <v>653000</v>
      </c>
      <c r="J224" s="11">
        <v>585000</v>
      </c>
      <c r="K224" s="11">
        <v>690000</v>
      </c>
    </row>
    <row r="225" spans="1:11" s="8" customFormat="1" ht="23.25" thickBot="1">
      <c r="A225" s="15" t="s">
        <v>69</v>
      </c>
      <c r="B225" s="16" t="s">
        <v>193</v>
      </c>
      <c r="C225" s="16" t="s">
        <v>195</v>
      </c>
      <c r="D225" s="16" t="s">
        <v>25</v>
      </c>
      <c r="E225" s="16" t="s">
        <v>28</v>
      </c>
      <c r="F225" s="16" t="s">
        <v>16</v>
      </c>
      <c r="G225" s="17">
        <f>SUM(G223:G224)</f>
        <v>2953000</v>
      </c>
      <c r="H225" s="17">
        <f t="shared" ref="H225:K225" si="29">SUM(H223:H224)</f>
        <v>721250</v>
      </c>
      <c r="I225" s="17">
        <f t="shared" si="29"/>
        <v>789250</v>
      </c>
      <c r="J225" s="17">
        <f t="shared" si="29"/>
        <v>721250</v>
      </c>
      <c r="K225" s="17">
        <f t="shared" si="29"/>
        <v>721250</v>
      </c>
    </row>
    <row r="226" spans="1:11" s="8" customFormat="1" ht="23.25" thickBot="1">
      <c r="A226" s="15" t="s">
        <v>69</v>
      </c>
      <c r="B226" s="16"/>
      <c r="C226" s="16"/>
      <c r="D226" s="16"/>
      <c r="E226" s="16"/>
      <c r="F226" s="16"/>
      <c r="G226" s="17">
        <f>G140+G153+G159+G173+G198+G215+G218+G222+G225</f>
        <v>116438939.95999999</v>
      </c>
      <c r="H226" s="17">
        <f t="shared" ref="H226:K226" si="30">H140+H153+H159+H173+H198+H215+H218+H222+H225</f>
        <v>26754797.990000002</v>
      </c>
      <c r="I226" s="17">
        <f t="shared" si="30"/>
        <v>27079441.779999997</v>
      </c>
      <c r="J226" s="17">
        <f t="shared" si="30"/>
        <v>42751976.390000001</v>
      </c>
      <c r="K226" s="17">
        <f t="shared" si="30"/>
        <v>19852723.800000001</v>
      </c>
    </row>
    <row r="227" spans="1:11" s="8" customFormat="1" ht="13.5" thickBot="1">
      <c r="A227" s="15" t="s">
        <v>196</v>
      </c>
      <c r="B227" s="30"/>
      <c r="C227" s="16"/>
      <c r="D227" s="16"/>
      <c r="E227" s="16"/>
      <c r="F227" s="16"/>
      <c r="G227" s="17">
        <f>G226</f>
        <v>116438939.95999999</v>
      </c>
      <c r="H227" s="17">
        <f t="shared" ref="H227:K227" si="31">H226</f>
        <v>26754797.990000002</v>
      </c>
      <c r="I227" s="17">
        <f t="shared" si="31"/>
        <v>27079441.779999997</v>
      </c>
      <c r="J227" s="17">
        <f t="shared" si="31"/>
        <v>42751976.390000001</v>
      </c>
      <c r="K227" s="17">
        <f t="shared" si="31"/>
        <v>19852723.800000001</v>
      </c>
    </row>
    <row r="228" spans="1:11" s="8" customFormat="1" ht="13.5" thickBot="1">
      <c r="A228" s="15" t="s">
        <v>197</v>
      </c>
      <c r="B228" s="30"/>
      <c r="C228" s="16"/>
      <c r="D228" s="16"/>
      <c r="E228" s="16"/>
      <c r="F228" s="16"/>
      <c r="G228" s="17">
        <f>G25+G138+G227</f>
        <v>310172492.63</v>
      </c>
      <c r="H228" s="17">
        <f t="shared" ref="H228:K228" si="32">H25+H138+H227</f>
        <v>87881719.25</v>
      </c>
      <c r="I228" s="17">
        <f t="shared" si="32"/>
        <v>80875844.099999994</v>
      </c>
      <c r="J228" s="17">
        <f t="shared" si="32"/>
        <v>80927893.230000004</v>
      </c>
      <c r="K228" s="17">
        <f t="shared" si="32"/>
        <v>60487036.049999997</v>
      </c>
    </row>
    <row r="232" spans="1:11" ht="12.75" customHeight="1">
      <c r="G232" s="31"/>
      <c r="H232" s="31"/>
      <c r="I232" s="31"/>
      <c r="J232" s="31"/>
      <c r="K232" s="31"/>
    </row>
    <row r="233" spans="1:11" s="32" customFormat="1" ht="12.75" customHeight="1">
      <c r="A233" s="32" t="s">
        <v>203</v>
      </c>
      <c r="C233" s="32" t="s">
        <v>198</v>
      </c>
    </row>
    <row r="234" spans="1:11" s="32" customFormat="1" ht="12.75" customHeight="1"/>
    <row r="235" spans="1:11" s="32" customFormat="1" ht="12.75" customHeight="1">
      <c r="A235" s="32" t="s">
        <v>202</v>
      </c>
      <c r="C235" s="32" t="s">
        <v>199</v>
      </c>
    </row>
  </sheetData>
  <mergeCells count="3">
    <mergeCell ref="B1:F1"/>
    <mergeCell ref="A2:K2"/>
    <mergeCell ref="A3:K3"/>
  </mergeCells>
  <pageMargins left="0.74803149606299213" right="0.4724409448818898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cp:lastPrinted>2019-03-25T12:12:25Z</cp:lastPrinted>
  <dcterms:created xsi:type="dcterms:W3CDTF">2019-03-25T10:02:05Z</dcterms:created>
  <dcterms:modified xsi:type="dcterms:W3CDTF">2019-03-25T12:13:27Z</dcterms:modified>
</cp:coreProperties>
</file>