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Лист1" sheetId="1" r:id="rId1"/>
    <sheet name="ТСЖ Квартал" sheetId="2" r:id="rId2"/>
    <sheet name="Лист3" sheetId="3" r:id="rId3"/>
  </sheets>
  <definedNames>
    <definedName name="_xlnm.Print_Titles" localSheetId="0">'Лист1'!$3:$4</definedName>
    <definedName name="_xlnm.Print_Area" localSheetId="0">'Лист1'!$A$1:$O$176</definedName>
    <definedName name="_xlnm.Print_Area" localSheetId="2">'Лист3'!#REF!</definedName>
    <definedName name="_xlnm.Print_Area" localSheetId="1">'ТСЖ Квартал'!$B$5:$D$17</definedName>
  </definedNames>
  <calcPr fullCalcOnLoad="1"/>
</workbook>
</file>

<file path=xl/sharedStrings.xml><?xml version="1.0" encoding="utf-8"?>
<sst xmlns="http://schemas.openxmlformats.org/spreadsheetml/2006/main" count="384" uniqueCount="345">
  <si>
    <t>№</t>
  </si>
  <si>
    <t>адрес</t>
  </si>
  <si>
    <t>общая</t>
  </si>
  <si>
    <t>БПС, д.2</t>
  </si>
  <si>
    <t>БПС, д.4/2</t>
  </si>
  <si>
    <t>БПС, д.6</t>
  </si>
  <si>
    <t>БПС, д.9</t>
  </si>
  <si>
    <t>БПС, д.11</t>
  </si>
  <si>
    <t>БПС, д.15</t>
  </si>
  <si>
    <t>ул.Горького, д.5</t>
  </si>
  <si>
    <t>ул.Горького, д.7</t>
  </si>
  <si>
    <t>ул.Горького, д.8</t>
  </si>
  <si>
    <t>ул.Горького, д.9</t>
  </si>
  <si>
    <t>ул.Горького, д.10</t>
  </si>
  <si>
    <t>ул.Горького, д.14</t>
  </si>
  <si>
    <t>ул.Горького, д.15</t>
  </si>
  <si>
    <t>ул.Горького, д.17</t>
  </si>
  <si>
    <t>ул.Горького, д.18</t>
  </si>
  <si>
    <t>ул.Горького, д.22</t>
  </si>
  <si>
    <t>ул.Горького, д.23</t>
  </si>
  <si>
    <t>ул.Кирова, д.4</t>
  </si>
  <si>
    <t>ул.Кирова, д.6</t>
  </si>
  <si>
    <t>ул.Кирова, д.10</t>
  </si>
  <si>
    <t>ул.Кирова, д.12</t>
  </si>
  <si>
    <t>ул.Кирова, д.13</t>
  </si>
  <si>
    <t>ул.Кирова, д.14</t>
  </si>
  <si>
    <t>ул.Кирова, д.15</t>
  </si>
  <si>
    <t>ул.Кирова, д.17</t>
  </si>
  <si>
    <t>ул.Кирова, д.18</t>
  </si>
  <si>
    <t>ул.Кирова, д.19</t>
  </si>
  <si>
    <t>ул.Кирова, д.21</t>
  </si>
  <si>
    <t>ул.Кирова, д.22</t>
  </si>
  <si>
    <t>ул.Кирова, д.23</t>
  </si>
  <si>
    <t>ул.Кирова, д.25</t>
  </si>
  <si>
    <t>ул.Кирова, д.26</t>
  </si>
  <si>
    <t>ул.Кирова, д.27</t>
  </si>
  <si>
    <t>ул.Кирова, д.29</t>
  </si>
  <si>
    <t>ул.Комсомольск.,д.3</t>
  </si>
  <si>
    <t>ул.Комсомольск.,д.4</t>
  </si>
  <si>
    <t>ул.Комсомольск.,д.5</t>
  </si>
  <si>
    <t>ул.Комсомольск.,д.6</t>
  </si>
  <si>
    <t>ул.Комсомольск.,д.7</t>
  </si>
  <si>
    <t>ул.Комсомольск.,д.8</t>
  </si>
  <si>
    <t>ул.Комсомольск.,д.9</t>
  </si>
  <si>
    <t>ул.Комсомольск.,д.10</t>
  </si>
  <si>
    <t>ул.Комсомольск.,д.11</t>
  </si>
  <si>
    <t>ул.Комсомольск.,д.12</t>
  </si>
  <si>
    <t>ул.Комсомольск.,д.16</t>
  </si>
  <si>
    <t>ул.Краснофлот., д.3</t>
  </si>
  <si>
    <t>ул.Краснофлот., д.4</t>
  </si>
  <si>
    <t>ул.Краснофлот., д.5</t>
  </si>
  <si>
    <t>ул.Краснофлот., д.6</t>
  </si>
  <si>
    <t>ул.Краснофлот., д.7</t>
  </si>
  <si>
    <t>ул.Краснофлот., д.8</t>
  </si>
  <si>
    <t>ул.Краснофлот., д.9</t>
  </si>
  <si>
    <t>ул.Краснофлот., д.10</t>
  </si>
  <si>
    <t>ул.Краснофлот., д.11</t>
  </si>
  <si>
    <t>ул.Краснофлот., д.15</t>
  </si>
  <si>
    <t>ул.Ладожская, д.4</t>
  </si>
  <si>
    <t>ул.Ладожская, д.8</t>
  </si>
  <si>
    <t>ул.Ладожская, д.10</t>
  </si>
  <si>
    <t>ул.Ладожская, д.12</t>
  </si>
  <si>
    <t>ул.Ладожская, д.14</t>
  </si>
  <si>
    <t>ул.Ладожская, д.18</t>
  </si>
  <si>
    <t>ул.Ладожская, д.20</t>
  </si>
  <si>
    <t>ул.Ладожская, д.22</t>
  </si>
  <si>
    <t>ул.Маяковского, д.5</t>
  </si>
  <si>
    <t>ул.Маяковского, д.7</t>
  </si>
  <si>
    <t>ул.Маяковского, д.15</t>
  </si>
  <si>
    <t>ул.Молодежная, д.3</t>
  </si>
  <si>
    <t>ул.Молодежная, д.5</t>
  </si>
  <si>
    <t>ул.Молодежная, д.6</t>
  </si>
  <si>
    <t>ул.Молодежная, д.7/1</t>
  </si>
  <si>
    <t>ул.Молодежная, д.7/2</t>
  </si>
  <si>
    <t>ул.Молодежная, д.8</t>
  </si>
  <si>
    <t>ул.Молодежная, д.12</t>
  </si>
  <si>
    <t>ул.Молодежная, д.18</t>
  </si>
  <si>
    <t>ул.Набережная, д.1/1</t>
  </si>
  <si>
    <t>ул.Набережная, д.1/2</t>
  </si>
  <si>
    <t>ул.Набережная, д.1/3</t>
  </si>
  <si>
    <t>ул.Набережная, д.1/4</t>
  </si>
  <si>
    <t>ул.Набережная, д.1/5</t>
  </si>
  <si>
    <t>ул.Набережная, д.3</t>
  </si>
  <si>
    <t>ул.Набережная, д.7</t>
  </si>
  <si>
    <t>ул.Набережная, д.9</t>
  </si>
  <si>
    <t>ул.Набережная, д.11</t>
  </si>
  <si>
    <t>ул.Набережная, д.13</t>
  </si>
  <si>
    <t>ул.Новая, д.3</t>
  </si>
  <si>
    <t>ул.Новая, д.7</t>
  </si>
  <si>
    <t>ул.Новая, д.9</t>
  </si>
  <si>
    <t>ул.Новая, д.10</t>
  </si>
  <si>
    <t>ул.Новая, д.12</t>
  </si>
  <si>
    <t>ул.Новая, д.13/1</t>
  </si>
  <si>
    <t>ул.Новая, д.13/2</t>
  </si>
  <si>
    <t>ул.Новая, д.13/3</t>
  </si>
  <si>
    <t>ул.Новая, д.16</t>
  </si>
  <si>
    <t>ул.Новая, д.18</t>
  </si>
  <si>
    <t>ул.Новая, д.19</t>
  </si>
  <si>
    <t>ул.Новая, д.20</t>
  </si>
  <si>
    <t>ул.Новая, д.24</t>
  </si>
  <si>
    <t>ул.Новая, д.26</t>
  </si>
  <si>
    <t>ул.Новая, д.28</t>
  </si>
  <si>
    <t>ул.Новая, д.30</t>
  </si>
  <si>
    <t>ул.Пионерская, д.1</t>
  </si>
  <si>
    <t>ул.Пионерская, д.3</t>
  </si>
  <si>
    <t>ул.Победы, д.1</t>
  </si>
  <si>
    <t>ул.Победы, д.3</t>
  </si>
  <si>
    <t>ул.Победы, д.4</t>
  </si>
  <si>
    <t>ул.Победы, д.5</t>
  </si>
  <si>
    <t>ул.Победы, д.7</t>
  </si>
  <si>
    <t>ул.Победы, д.9</t>
  </si>
  <si>
    <t>ул.Победы, д.11</t>
  </si>
  <si>
    <t>ул.Победы, д.13</t>
  </si>
  <si>
    <t>ул.Победы, д.14</t>
  </si>
  <si>
    <t>ул.Победы, д.15</t>
  </si>
  <si>
    <t>ул.Победы, д.17</t>
  </si>
  <si>
    <t>ул.Победы, д.19</t>
  </si>
  <si>
    <t>ул.Победы, д.21</t>
  </si>
  <si>
    <t>ул.Победы, д.23</t>
  </si>
  <si>
    <t>ул.Победы, д.25</t>
  </si>
  <si>
    <t>ул.Победы, д.40</t>
  </si>
  <si>
    <t>ул.Пушкина, д.4</t>
  </si>
  <si>
    <t>ул.Пушкина, д.6</t>
  </si>
  <si>
    <t>ул.Северная, д.3</t>
  </si>
  <si>
    <t>ул.Северная, д.5</t>
  </si>
  <si>
    <t>ул.Северная, д.7</t>
  </si>
  <si>
    <t>ул.Северная, д.15</t>
  </si>
  <si>
    <t>ул.Северная, д.17</t>
  </si>
  <si>
    <t>ул.Северная, д.19</t>
  </si>
  <si>
    <t>ул.Северная, д.21</t>
  </si>
  <si>
    <t>ул.Советская, д.4</t>
  </si>
  <si>
    <t>ул.Советская, д.5</t>
  </si>
  <si>
    <t>ул.Советская, д.6</t>
  </si>
  <si>
    <t>ул.Советская, д.7</t>
  </si>
  <si>
    <t>ул.Советская, д.8</t>
  </si>
  <si>
    <t>ул.Советская, д.10</t>
  </si>
  <si>
    <t>ул.Советская, д.11</t>
  </si>
  <si>
    <t>ул.Советская, д.12</t>
  </si>
  <si>
    <t>ул.Советская, д.13</t>
  </si>
  <si>
    <t>ул.Советская, д.15</t>
  </si>
  <si>
    <t>ул.Советская, д.16</t>
  </si>
  <si>
    <t>ул.Советская, д.17</t>
  </si>
  <si>
    <t>ул.Советская, д.18</t>
  </si>
  <si>
    <t>ул.Советская, д.21</t>
  </si>
  <si>
    <t>ул.Советская, д.22</t>
  </si>
  <si>
    <t>ул.Советская, д.24</t>
  </si>
  <si>
    <t>ул.Советская, д.26</t>
  </si>
  <si>
    <t>ул.Советская, д.30/11</t>
  </si>
  <si>
    <t>ул.Энергетиков, д.3</t>
  </si>
  <si>
    <t>ул.Энергетиков, д.6</t>
  </si>
  <si>
    <t>ул.Энергетиков, д.7</t>
  </si>
  <si>
    <t>ул.Энергетиков, д.9</t>
  </si>
  <si>
    <t>ул.Энергетиков, д.11</t>
  </si>
  <si>
    <t>ул.Энергетиков, д.12</t>
  </si>
  <si>
    <t>Молодцово д.1</t>
  </si>
  <si>
    <t>Молодцово д.2</t>
  </si>
  <si>
    <t>Молодцово д.3</t>
  </si>
  <si>
    <t>Молодцово д.4</t>
  </si>
  <si>
    <t>Молодцово д.5</t>
  </si>
  <si>
    <t>Молодцово д.6</t>
  </si>
  <si>
    <t>Молодцово д.7</t>
  </si>
  <si>
    <t>Молодцово д.8</t>
  </si>
  <si>
    <t>муниципальная</t>
  </si>
  <si>
    <t>%</t>
  </si>
  <si>
    <t>частная</t>
  </si>
  <si>
    <t>Муниципальные квартиры</t>
  </si>
  <si>
    <t>3, 4</t>
  </si>
  <si>
    <t>1, 8</t>
  </si>
  <si>
    <t>7, 10, 15</t>
  </si>
  <si>
    <t>3к, 4к</t>
  </si>
  <si>
    <t>1, 2, 3, 6, 7</t>
  </si>
  <si>
    <t>1(2/3доли), 2(3/5доли), 4(1/4доли), 5, 6(1/2доли), 7(3/6доли), 8</t>
  </si>
  <si>
    <t>1к, 4, 5, 10к, 11, 12(2/3доли), 15, 18</t>
  </si>
  <si>
    <t>нет</t>
  </si>
  <si>
    <t>ул.Комсомольская, д.3</t>
  </si>
  <si>
    <t>ул.Комсомольская, д.5</t>
  </si>
  <si>
    <t>ул.Комсомольская, д.7</t>
  </si>
  <si>
    <t>ул.Комсомольская, д.9</t>
  </si>
  <si>
    <t>ул.Комсомольская, д.11</t>
  </si>
  <si>
    <t>ул.Краснофлотская, д.7</t>
  </si>
  <si>
    <t>ул.Краснофлотская, д.9</t>
  </si>
  <si>
    <t>ул.Краснофлотская, д.11</t>
  </si>
  <si>
    <t>Итого:</t>
  </si>
  <si>
    <t>квартир</t>
  </si>
  <si>
    <t>площадь</t>
  </si>
  <si>
    <t>ул.Железнодор,д.1</t>
  </si>
  <si>
    <t>1, 10</t>
  </si>
  <si>
    <t>1, 3(1/2доли), 9, 11, 12</t>
  </si>
  <si>
    <t>1, 5(1/3доли), 6, 8, 9, 10</t>
  </si>
  <si>
    <t>4,6(1/2доли), 17,18</t>
  </si>
  <si>
    <t>1,3,4,5,6,7(2/3доли),8,12,17</t>
  </si>
  <si>
    <t>4,5,10,11,12,14,18</t>
  </si>
  <si>
    <t>9, 23, 27, 37, 56, 60, 63, 68, 71, 83, 87</t>
  </si>
  <si>
    <t>1,2,8,17,32</t>
  </si>
  <si>
    <t>4, 5, 7(1/2доли)</t>
  </si>
  <si>
    <t>ул.Ладожская,д.9</t>
  </si>
  <si>
    <t>ул.Новая, д.22</t>
  </si>
  <si>
    <t>ул.Магистральн, д.48 Б</t>
  </si>
  <si>
    <t>ул.Магистральн, д.48 В</t>
  </si>
  <si>
    <t>ул.Новая, д.38</t>
  </si>
  <si>
    <t>Сведения о приватизированных квартирах на 01.01.2012 год ТСЖ Квартал</t>
  </si>
  <si>
    <t xml:space="preserve">11,12,15 </t>
  </si>
  <si>
    <t>8, 12</t>
  </si>
  <si>
    <t>1, 2, 18</t>
  </si>
  <si>
    <t>3, 7, 13</t>
  </si>
  <si>
    <t>29,32,34,41,53,57,58,63</t>
  </si>
  <si>
    <t>2, 4, 17, 22, 34, 45, 51, 60, 65, 67</t>
  </si>
  <si>
    <t>4, 18, 30,  41</t>
  </si>
  <si>
    <t>8, 10, 18, 30, 40, 45, 53, 54,  56, 57, 58</t>
  </si>
  <si>
    <t>1, 6, 11, 13, 34, 35, 44</t>
  </si>
  <si>
    <t>4, 7</t>
  </si>
  <si>
    <t xml:space="preserve">21, 24, 43, 54, 62 </t>
  </si>
  <si>
    <t>26,30,33,38</t>
  </si>
  <si>
    <t>7,9,18,30,37,48</t>
  </si>
  <si>
    <t>14, 16, 25, 34, 35,  39, 41(1/2доли), 45,  54, 55</t>
  </si>
  <si>
    <t>26, 27</t>
  </si>
  <si>
    <t>3,  25, 26, 30, 38,  59, 67, 69,  75, 76, 77, 88, 89, 90</t>
  </si>
  <si>
    <t xml:space="preserve">4, 9, 13, 28, 34, 35, 38, 42, 61, 64, 88, 90 </t>
  </si>
  <si>
    <t>1, 5, 7</t>
  </si>
  <si>
    <t>3 (1/2доли)</t>
  </si>
  <si>
    <t>1, 3</t>
  </si>
  <si>
    <t>5, 10, 13, 26, 47, 51</t>
  </si>
  <si>
    <t>28, 31, 39, 44, 61, 62, 70</t>
  </si>
  <si>
    <t>ул.Победы, д.27/1</t>
  </si>
  <si>
    <t>ул.Пушкина, д.8/24</t>
  </si>
  <si>
    <t>ул.Пушкина, д.10/17</t>
  </si>
  <si>
    <t>1 (23)</t>
  </si>
  <si>
    <t>назначение</t>
  </si>
  <si>
    <t>жилая</t>
  </si>
  <si>
    <t>нежилая</t>
  </si>
  <si>
    <t>5, 6</t>
  </si>
  <si>
    <t>Сведения о муниципальном жилом фонде по состоянию на  01.05.2014 года</t>
  </si>
  <si>
    <t>общая площадь</t>
  </si>
  <si>
    <t>1, 7(2/3доли)</t>
  </si>
  <si>
    <t>4(5/26), 5(9/26), 6(9/26), 2(12/26), 3(9/26), 8(7/26), 7(12/26), 9(6/26)</t>
  </si>
  <si>
    <t>ул.Пушкина, д.2/17</t>
  </si>
  <si>
    <t>1, 2(4/8), 3(5/12), 4(8/16), 5(4/12), 6(5/13)</t>
  </si>
  <si>
    <t>1, 7, 17, 27, 40, 41, 43, 54, 55, 74, 76, 81</t>
  </si>
  <si>
    <t>1,3 (1/3),10,21,23,24,26,46,50,60,69,77,86,88,90</t>
  </si>
  <si>
    <t>25, 32,  43, 49, 60, 63, 95, 98(1/2), 99, 106, 120,  147, 148(1/2), 151, 180, 189, 199, 202, 208,  227, 240(1/3), 254,  265, 267, 268, 269,  272, 281,  287,  290,  294, 297, 310, 313,  321,334, 338, 340,  348, 358, нежилое помещение №3 (ЕДДС)</t>
  </si>
  <si>
    <t>6, 12, 36, 37, 41, 45, 46, 49, 50, 55, 69, 83</t>
  </si>
  <si>
    <t>2, 3, 4, 11, 19, 27, 49</t>
  </si>
  <si>
    <t>16, 30,  37 (11/20 доли), 54,  58,  70</t>
  </si>
  <si>
    <t>2, 16, 18, 27, 29</t>
  </si>
  <si>
    <t>3, 5, 10, 26, 27, 29</t>
  </si>
  <si>
    <t>3, 6 (123/195)</t>
  </si>
  <si>
    <t xml:space="preserve">3, 4 (2/3доли), 5, 6 </t>
  </si>
  <si>
    <t>4, 6, 8 (13/20), 9</t>
  </si>
  <si>
    <t>3, 12 (6/10 доли)</t>
  </si>
  <si>
    <t>1 (86/130доли), 2, 3, 5,  9</t>
  </si>
  <si>
    <t>6, 12 (3/10доли),</t>
  </si>
  <si>
    <t>2к, 3к, 4 (5/10)</t>
  </si>
  <si>
    <t>1, 3, 7</t>
  </si>
  <si>
    <t>1 (6/10 доли), 2 (1/2доли),  6 (8/10доли), 7 (1/2доли), 8</t>
  </si>
  <si>
    <t>10 (30/45)</t>
  </si>
  <si>
    <t>3, 6, 11, 13, 16, 18</t>
  </si>
  <si>
    <t>1, 4</t>
  </si>
  <si>
    <t>1 (29/46)</t>
  </si>
  <si>
    <t>5, 13, 30, 52, 60</t>
  </si>
  <si>
    <t>12, 16, 36, 45, 66, 67, 71, 78, 80</t>
  </si>
  <si>
    <t>1 (13/20), 5, 10 (3/10), 11</t>
  </si>
  <si>
    <t xml:space="preserve">3, 15, 34, 43, 47, 48, 60, 65, 69, 72, 74, 77, 83, 98, 103, 105 </t>
  </si>
  <si>
    <t>18, 22, 25, 28 (11/20), 30, 31, 32 (6/10), 35, 39 (9/20), 48, 64, 71, 76, 86 (1/2), 92</t>
  </si>
  <si>
    <t>2, 11, 18, 25</t>
  </si>
  <si>
    <t>2, 4 (14/40 доли), 6, 13, 14, 17, 18, 29, 33, 37, 4 4, 76 (2/3доли), 77, 80, 83 (1/2доли), 93, 105, 107, 121 (7/20доли), 137, 146 (1/2доли), 148 (13/20доли), 151, 163, 173, 177, 184, 191, 199, 212, 219, 231, 251, 252, 254, 255, 267, 275, 283 (13/20доли)</t>
  </si>
  <si>
    <t xml:space="preserve"> 18, 22, 33, 40, 53, 68, 70, 79, 87, 98, 101, 110, 120, 133 </t>
  </si>
  <si>
    <t xml:space="preserve">10, 17, 18, 21, 22, 29, 36, 39, 42, 55, 62, 70, 75 </t>
  </si>
  <si>
    <t>6, 12, 13, 16, 19, 23, 40, 56, 65</t>
  </si>
  <si>
    <t>5, 9, 17, 18, 34, 37, 44, 49, 54, 60, 67, 74,  76</t>
  </si>
  <si>
    <t>12, 33</t>
  </si>
  <si>
    <t>2, 14, 15, 21, 26, 38, 39, 41, 44, 60</t>
  </si>
  <si>
    <t>2, 5, 7, 8, 9, 27, 51, 54, 86</t>
  </si>
  <si>
    <t>2, 8, 20, 21 (2/3доли), 22, 28, 29, 39, 40 (72/126доли), 42, 47,  62, 63</t>
  </si>
  <si>
    <t>1, 16, 45</t>
  </si>
  <si>
    <t>9, 10, 18, 39</t>
  </si>
  <si>
    <t>2, 15, 17, 20, 31, 32, 35, 45, 64, 69, 74, 84, 85, 89, 91, 99, 102, 104, 108, 112, 130, 131</t>
  </si>
  <si>
    <t>2, 10, 15, 27, 28, 29, 36, 46, 58, 66, 72, 80 (9/20доли), 91(5/10), 94, 95</t>
  </si>
  <si>
    <t>1, 8, 15, 25, 29, 34, 42, 65, 69, 71</t>
  </si>
  <si>
    <t>21, 30, 36, 41, 43, 62, 63, 67, 68, 100, 101, 102, 103, 104</t>
  </si>
  <si>
    <t>16,  20, 35, 62, 68, 91,  103,  128, 129</t>
  </si>
  <si>
    <t>6, 27,  37, 77,  88, 98,  117</t>
  </si>
  <si>
    <t>2, 13, 15, 19, 34, 51, 55, 60</t>
  </si>
  <si>
    <t>11, 21, 34, 39, 43, 69, 88, 91, 96, 104</t>
  </si>
  <si>
    <t xml:space="preserve">1, 11, 12, 15, 18, 22, 26, 28, 30, 36 </t>
  </si>
  <si>
    <t>1, 2, 10, 31, 33, 35, 43, 44, 46, 48, 60 (1/2доли), 67, 85, 93, 110, 111, 115, 127, нежилое помещение №112 (паспортный стол)</t>
  </si>
  <si>
    <t>2, 7, 8, 9, 10, 14, 18, 28, 34, 36, 40, 42, 51,  57,  66(1/2доли), 81,  82 (9/20), 86, 90</t>
  </si>
  <si>
    <t>8, 16, 43, 46, 71, 75</t>
  </si>
  <si>
    <t>5, 15, 17, 24, 31</t>
  </si>
  <si>
    <t>1, 15, 28, 30, 38, 39, 40, 55, 60 (1/2доли), 70, 74</t>
  </si>
  <si>
    <t>1, 2, 3(2/4), 8, 10, 11, 13 (3/4), 20, 23, 24(3/4), 26, 27, 28 (3/4), 30 (6/7) 
нежилое помещение (1-15)</t>
  </si>
  <si>
    <t>1, 14, 27, 28, 29, 37, 57, 59, 65, 80, 84, 89, 91, 93, 94, 95, 104, 107, 125, 131, 132, 135, 138, 142, 145, 154, 170, 182</t>
  </si>
  <si>
    <t>7, 25, 36, 37, 39, 40, 67, 74, 88, 101, 105, 111, 125, 127</t>
  </si>
  <si>
    <t>6, 9, 11, 22, 28, 33 (1/5доли), 34, 36 (4/5), 39 (2/5доли), 45 (21/50доли), 46 (2/5доли), 50, 64, 66</t>
  </si>
  <si>
    <t>2 (1/2), 18, 21, 32, 33, 38 (1/5доли), 41 (1/5доли), 46, 47 (3/6), 56, 57, нежилое пом. №10</t>
  </si>
  <si>
    <t>8, 15, 16, 17, 26, 35, 38, 42, 47</t>
  </si>
  <si>
    <t>3, 5, 6, 16, 19, 29, 39 (2/10доли), 42 (1/5доли), 46 (2/3доли), 47 (3/5доли), 49, 53, 55, 66, нежилое помещение №45</t>
  </si>
  <si>
    <t>6, 7, 19, 31, 38 (2/5), 41 (1/5), 44 (3/5доли), 45 (1/5доли), 46 (2/5доли), 47 (3/5доли), 49, 67</t>
  </si>
  <si>
    <t>6, 11, 23(2/3),27, 28, 30, 34(1/5), 35, 36(2/5доли), 38, 67</t>
  </si>
  <si>
    <t>20, 33, 47, 58, 91</t>
  </si>
  <si>
    <t>1, 2(2/3)</t>
  </si>
  <si>
    <t>1, 7, 8, 10</t>
  </si>
  <si>
    <t>1 (2/3доли), 7, 9</t>
  </si>
  <si>
    <t>3, 12 (5/10 доли)</t>
  </si>
  <si>
    <t>3, 6, 12, 15, 28</t>
  </si>
  <si>
    <t xml:space="preserve">5, 11, 26, 44 (8/10доли), 48 </t>
  </si>
  <si>
    <t>3, 5, 6, 21, 25, 26, 29</t>
  </si>
  <si>
    <t>2, 8, 9, 11, 14</t>
  </si>
  <si>
    <t>5, 6, 10, 15, 20</t>
  </si>
  <si>
    <t>11, 12, 19, 28, 35, 36, 39, 57, 69, 72(к), 75, 91, 95, 106, 111 (2/3доли), 116, 125, 128, 133</t>
  </si>
  <si>
    <t>28, 35, 52, 70, 79, 83, 88</t>
  </si>
  <si>
    <t>22, 23, 31, 41 (1/2доли), 44, 48 (1/2доли), 62, 68</t>
  </si>
  <si>
    <t>3, 23, 26, 31, 40, 41, 78, 81, 87</t>
  </si>
  <si>
    <t>1, 2, 4, 8, 11, 18, 20, 22 (2/3доли), 26, 29, 30, 40, 42, 59, 60, 64, 67, 69, 71, 72, 73, 88, 91, 95, 101, 114</t>
  </si>
  <si>
    <t>16,  24, 25,  39, 44, 48,  57</t>
  </si>
  <si>
    <t>1, 6, 9</t>
  </si>
  <si>
    <t>1, 10, 17, 23, 24, 36, 40, 44</t>
  </si>
  <si>
    <t>12 (1/3)</t>
  </si>
  <si>
    <t>3, 5</t>
  </si>
  <si>
    <t>4 (1/2доли), 5</t>
  </si>
  <si>
    <t>2, 8</t>
  </si>
  <si>
    <t>5, 14</t>
  </si>
  <si>
    <t>2, 14, 23, 30</t>
  </si>
  <si>
    <t>1, 6, 19, 23, 39</t>
  </si>
  <si>
    <t>4, 10, 29, 32</t>
  </si>
  <si>
    <t>1, 2 (1/2), 9, 10, 11, 34 (1/2доли), 45, 50, 77, 80, 84, 85</t>
  </si>
  <si>
    <t>1, 8, 17 (1/2)</t>
  </si>
  <si>
    <t>4, 11, 14</t>
  </si>
  <si>
    <t>10, 14, 15, 16, 29, 49, 57, 58, 60, 61, 81, 84, 87</t>
  </si>
  <si>
    <t>2, 16, 28, 37, 42, 51, 57, 65, 89</t>
  </si>
  <si>
    <t>35, 64, 70</t>
  </si>
  <si>
    <t>8, 9, 15, 16, 17, 21, 22, 26, 27, 61</t>
  </si>
  <si>
    <t>5, 26, 36, 69, 70, 82</t>
  </si>
  <si>
    <t>201, 203, 205, 206, 207, 208, 209, 210, 212, 216, 217, 218, 220, 221, 222, 223, 224, 226, 228,  231, 232, 233, 234, 235, 238, 240, 301, 302, 303, 304, 305, 306, 307, 308, 309, 310, 311, 312, 313, 314, 315, 316, 317, 318, 319, 321, 323, 325, 326, 328, 329, 330, 331, 332, 334, 335, 336, 337, 339, 341, 343, 400, 401, 402, 407, 408, 408а, 409, 410, 412, 414, 416, 422, 423, 424, 425, 428, 429, 434, 435, 438, 440, 502, 503, 504, 507, 508, 511, 512, 513, 515, 516, 517, 519, 521,  523, 524, 526, 527, 528, 529, 530, 533, 535, 536, 537, 538, 539, нежилые помещения 1-го этажа</t>
  </si>
  <si>
    <t>1 (109)</t>
  </si>
  <si>
    <t>6, 15, 22, 29, 30, 47, 52, 63, 76, 82, 86</t>
  </si>
  <si>
    <t>11, 18, 34, 57</t>
  </si>
  <si>
    <t>1, 11, 15, 29 (1/2доли), 30, 40, 44, 46, 52, 55, 57</t>
  </si>
  <si>
    <t>8, 9 (1/2), 12, 21</t>
  </si>
  <si>
    <t>5, 18, 21, 29, 38, 48</t>
  </si>
  <si>
    <t>1, 2, 3, 6, 7 (1/2доли), 9, 10, 11, 15, 24, 27</t>
  </si>
  <si>
    <t>11, 24, 27</t>
  </si>
  <si>
    <t>16, 24, 27, 38, 42, 45, 56, 62, 71 (2/3доли), 75 (1/4доли), 79, почта (пом.65)</t>
  </si>
  <si>
    <t>ул.Маяковского, д.9/15</t>
  </si>
  <si>
    <t>23, 36, 41, 42</t>
  </si>
  <si>
    <t>3, 7, 11, 15, 19, 24 (1/2доли), 36 (2/5доли), 39 (1/5доли), 56, 65, 68, нежилые помещения №№5, 46, 47, 48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</si>
</sst>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i/>
      <sz val="9"/>
      <name val="Arial Cyr"/>
      <family val="0"/>
    </font>
    <font>
      <i/>
      <sz val="9"/>
      <name val="Arial"/>
      <family val="2"/>
    </font>
    <font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"/>
      <family val="2"/>
    </font>
    <font>
      <i/>
      <sz val="8"/>
      <name val="Arial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" xfId="0" applyNumberFormat="1" applyFont="1" applyFill="1" applyBorder="1" applyAlignment="1" quotePrefix="1">
      <alignment horizontal="left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172" fontId="13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3" fillId="0" borderId="1" xfId="0" applyFont="1" applyBorder="1" applyAlignment="1" quotePrefix="1">
      <alignment horizontal="left"/>
    </xf>
    <xf numFmtId="0" fontId="12" fillId="0" borderId="1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 quotePrefix="1">
      <alignment horizontal="left" vertical="center"/>
    </xf>
    <xf numFmtId="0" fontId="5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72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172" fontId="7" fillId="0" borderId="9" xfId="0" applyNumberFormat="1" applyFont="1" applyFill="1" applyBorder="1" applyAlignment="1">
      <alignment horizontal="center" vertical="center"/>
    </xf>
    <xf numFmtId="10" fontId="9" fillId="0" borderId="3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4" fontId="5" fillId="2" borderId="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 quotePrefix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3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2" borderId="7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zoomScale="110" zoomScaleNormal="110" workbookViewId="0" topLeftCell="A115">
      <pane xSplit="3330" topLeftCell="A1" activePane="topRight" state="split"/>
      <selection pane="topLeft" activeCell="A118" sqref="A118:IV118"/>
      <selection pane="topRight" activeCell="E118" sqref="E118"/>
    </sheetView>
  </sheetViews>
  <sheetFormatPr defaultColWidth="9.00390625" defaultRowHeight="12.75"/>
  <cols>
    <col min="1" max="1" width="3.875" style="30" customWidth="1"/>
    <col min="2" max="2" width="21.125" style="30" customWidth="1"/>
    <col min="3" max="3" width="10.375" style="36" customWidth="1"/>
    <col min="4" max="4" width="8.00390625" style="31" customWidth="1"/>
    <col min="5" max="5" width="13.625" style="31" customWidth="1"/>
    <col min="6" max="6" width="12.75390625" style="31" customWidth="1"/>
    <col min="7" max="7" width="9.875" style="28" customWidth="1"/>
    <col min="8" max="8" width="7.875" style="30" customWidth="1"/>
    <col min="9" max="9" width="8.875" style="31" customWidth="1"/>
    <col min="10" max="10" width="9.00390625" style="30" customWidth="1"/>
    <col min="11" max="11" width="9.625" style="30" customWidth="1"/>
    <col min="12" max="12" width="9.00390625" style="30" customWidth="1"/>
    <col min="13" max="13" width="7.75390625" style="30" customWidth="1"/>
    <col min="14" max="14" width="8.25390625" style="31" customWidth="1"/>
    <col min="15" max="15" width="66.875" style="32" customWidth="1"/>
    <col min="16" max="16384" width="9.125" style="5" customWidth="1"/>
  </cols>
  <sheetData>
    <row r="1" spans="1:6" ht="12.75">
      <c r="A1" s="28"/>
      <c r="B1" s="29"/>
      <c r="C1" s="4"/>
      <c r="D1" s="6"/>
      <c r="E1" s="6"/>
      <c r="F1" s="6"/>
    </row>
    <row r="2" spans="1:15" s="117" customFormat="1" ht="13.5" thickBot="1">
      <c r="A2" s="124" t="s">
        <v>231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73"/>
    </row>
    <row r="3" spans="1:15" s="117" customFormat="1" ht="13.5" thickBot="1">
      <c r="A3" s="136" t="s">
        <v>0</v>
      </c>
      <c r="B3" s="138" t="s">
        <v>1</v>
      </c>
      <c r="C3" s="134" t="s">
        <v>2</v>
      </c>
      <c r="D3" s="135"/>
      <c r="E3" s="140" t="s">
        <v>227</v>
      </c>
      <c r="F3" s="141"/>
      <c r="G3" s="127" t="s">
        <v>164</v>
      </c>
      <c r="H3" s="128"/>
      <c r="I3" s="129"/>
      <c r="J3" s="130" t="s">
        <v>162</v>
      </c>
      <c r="K3" s="131"/>
      <c r="L3" s="131"/>
      <c r="M3" s="132"/>
      <c r="N3" s="133"/>
      <c r="O3" s="122" t="s">
        <v>165</v>
      </c>
    </row>
    <row r="4" spans="1:15" ht="24.75" thickBot="1">
      <c r="A4" s="137"/>
      <c r="B4" s="139"/>
      <c r="C4" s="66" t="s">
        <v>184</v>
      </c>
      <c r="D4" s="74" t="s">
        <v>183</v>
      </c>
      <c r="E4" s="67" t="s">
        <v>228</v>
      </c>
      <c r="F4" s="67" t="s">
        <v>229</v>
      </c>
      <c r="G4" s="80" t="s">
        <v>184</v>
      </c>
      <c r="H4" s="69" t="s">
        <v>163</v>
      </c>
      <c r="I4" s="72" t="s">
        <v>183</v>
      </c>
      <c r="J4" s="120" t="s">
        <v>232</v>
      </c>
      <c r="K4" s="91" t="s">
        <v>228</v>
      </c>
      <c r="L4" s="91" t="s">
        <v>229</v>
      </c>
      <c r="M4" s="92" t="s">
        <v>163</v>
      </c>
      <c r="N4" s="93" t="s">
        <v>183</v>
      </c>
      <c r="O4" s="123"/>
    </row>
    <row r="5" spans="1:15" ht="12.75">
      <c r="A5" s="62">
        <v>1</v>
      </c>
      <c r="B5" s="64" t="s">
        <v>3</v>
      </c>
      <c r="C5" s="65">
        <f>E5+F5</f>
        <v>4407.03</v>
      </c>
      <c r="D5" s="75">
        <v>90</v>
      </c>
      <c r="E5" s="68">
        <v>4407.03</v>
      </c>
      <c r="F5" s="68">
        <v>0</v>
      </c>
      <c r="G5" s="81">
        <f aca="true" t="shared" si="0" ref="G5:G36">C5-J5</f>
        <v>3838.99</v>
      </c>
      <c r="H5" s="70">
        <f>G5/C5*100</f>
        <v>87.11059375588547</v>
      </c>
      <c r="I5" s="71">
        <f aca="true" t="shared" si="1" ref="I5:I36">D5-N5</f>
        <v>78</v>
      </c>
      <c r="J5" s="94">
        <f>K5+L5</f>
        <v>568.04</v>
      </c>
      <c r="K5" s="95">
        <v>568.04</v>
      </c>
      <c r="L5" s="95">
        <v>0</v>
      </c>
      <c r="M5" s="96">
        <f>100-H5</f>
        <v>12.889406244114525</v>
      </c>
      <c r="N5" s="97">
        <v>12</v>
      </c>
      <c r="O5" s="98" t="s">
        <v>237</v>
      </c>
    </row>
    <row r="6" spans="1:15" ht="12.75">
      <c r="A6" s="43">
        <v>2</v>
      </c>
      <c r="B6" s="33" t="s">
        <v>4</v>
      </c>
      <c r="C6" s="37">
        <f aca="true" t="shared" si="2" ref="C6:C69">E6+F6</f>
        <v>4379.28</v>
      </c>
      <c r="D6" s="76">
        <v>90</v>
      </c>
      <c r="E6" s="37">
        <v>4314.73</v>
      </c>
      <c r="F6" s="37">
        <v>64.55</v>
      </c>
      <c r="G6" s="82">
        <f t="shared" si="0"/>
        <v>3719.0299999999997</v>
      </c>
      <c r="H6" s="55">
        <f aca="true" t="shared" si="3" ref="H6:H69">G6/C6*100</f>
        <v>84.92332072852157</v>
      </c>
      <c r="I6" s="58">
        <f t="shared" si="1"/>
        <v>76</v>
      </c>
      <c r="J6" s="99">
        <f aca="true" t="shared" si="4" ref="J6:J69">K6+L6</f>
        <v>660.25</v>
      </c>
      <c r="K6" s="100">
        <v>660.25</v>
      </c>
      <c r="L6" s="100">
        <v>0</v>
      </c>
      <c r="M6" s="101">
        <f aca="true" t="shared" si="5" ref="M6:M69">100-H6</f>
        <v>15.076679271478426</v>
      </c>
      <c r="N6" s="102">
        <v>14</v>
      </c>
      <c r="O6" s="103" t="s">
        <v>238</v>
      </c>
    </row>
    <row r="7" spans="1:15" ht="48" customHeight="1">
      <c r="A7" s="43">
        <v>3</v>
      </c>
      <c r="B7" s="33" t="s">
        <v>5</v>
      </c>
      <c r="C7" s="37">
        <f t="shared" si="2"/>
        <v>18313.99</v>
      </c>
      <c r="D7" s="77">
        <v>358</v>
      </c>
      <c r="E7" s="38">
        <v>18283.49</v>
      </c>
      <c r="F7" s="38">
        <v>30.5</v>
      </c>
      <c r="G7" s="82">
        <f t="shared" si="0"/>
        <v>16109.630000000001</v>
      </c>
      <c r="H7" s="55">
        <f t="shared" si="3"/>
        <v>87.9635185997153</v>
      </c>
      <c r="I7" s="58">
        <f t="shared" si="1"/>
        <v>317</v>
      </c>
      <c r="J7" s="99">
        <f t="shared" si="4"/>
        <v>2204.36</v>
      </c>
      <c r="K7" s="104">
        <v>2173.86</v>
      </c>
      <c r="L7" s="104">
        <v>30.5</v>
      </c>
      <c r="M7" s="101">
        <f t="shared" si="5"/>
        <v>12.0364814002847</v>
      </c>
      <c r="N7" s="102">
        <v>41</v>
      </c>
      <c r="O7" s="105" t="s">
        <v>239</v>
      </c>
    </row>
    <row r="8" spans="1:15" ht="25.5" customHeight="1">
      <c r="A8" s="43">
        <v>4</v>
      </c>
      <c r="B8" s="33" t="s">
        <v>6</v>
      </c>
      <c r="C8" s="37">
        <f t="shared" si="2"/>
        <v>5995.51</v>
      </c>
      <c r="D8" s="77">
        <v>118</v>
      </c>
      <c r="E8" s="38">
        <v>5978.51</v>
      </c>
      <c r="F8" s="38">
        <v>17</v>
      </c>
      <c r="G8" s="82">
        <f t="shared" si="0"/>
        <v>5286.83</v>
      </c>
      <c r="H8" s="70">
        <f t="shared" si="3"/>
        <v>88.17982123288928</v>
      </c>
      <c r="I8" s="58">
        <f t="shared" si="1"/>
        <v>105</v>
      </c>
      <c r="J8" s="99">
        <f t="shared" si="4"/>
        <v>708.68</v>
      </c>
      <c r="K8" s="100">
        <v>708.68</v>
      </c>
      <c r="L8" s="100">
        <v>0</v>
      </c>
      <c r="M8" s="96">
        <f t="shared" si="5"/>
        <v>11.820178767110718</v>
      </c>
      <c r="N8" s="102">
        <v>13</v>
      </c>
      <c r="O8" s="105" t="s">
        <v>216</v>
      </c>
    </row>
    <row r="9" spans="1:15" ht="12.75">
      <c r="A9" s="43">
        <v>5</v>
      </c>
      <c r="B9" s="33" t="s">
        <v>7</v>
      </c>
      <c r="C9" s="37">
        <f t="shared" si="2"/>
        <v>4566.3</v>
      </c>
      <c r="D9" s="77">
        <v>90</v>
      </c>
      <c r="E9" s="38">
        <v>4566.3</v>
      </c>
      <c r="F9" s="38">
        <v>0</v>
      </c>
      <c r="G9" s="82">
        <f t="shared" si="0"/>
        <v>3920.4</v>
      </c>
      <c r="H9" s="55">
        <f t="shared" si="3"/>
        <v>85.85506865514749</v>
      </c>
      <c r="I9" s="58">
        <f t="shared" si="1"/>
        <v>78</v>
      </c>
      <c r="J9" s="99">
        <f t="shared" si="4"/>
        <v>645.9</v>
      </c>
      <c r="K9" s="100">
        <v>645.9</v>
      </c>
      <c r="L9" s="100">
        <v>0</v>
      </c>
      <c r="M9" s="101">
        <f t="shared" si="5"/>
        <v>14.144931344852509</v>
      </c>
      <c r="N9" s="102">
        <v>12</v>
      </c>
      <c r="O9" s="106" t="s">
        <v>217</v>
      </c>
    </row>
    <row r="10" spans="1:15" ht="12.75">
      <c r="A10" s="43">
        <v>6</v>
      </c>
      <c r="B10" s="33" t="s">
        <v>8</v>
      </c>
      <c r="C10" s="37">
        <f t="shared" si="2"/>
        <v>4577.88</v>
      </c>
      <c r="D10" s="77">
        <v>90</v>
      </c>
      <c r="E10" s="38">
        <v>4577.88</v>
      </c>
      <c r="F10" s="38">
        <v>0</v>
      </c>
      <c r="G10" s="82">
        <f t="shared" si="0"/>
        <v>3930.1000000000004</v>
      </c>
      <c r="H10" s="55">
        <f t="shared" si="3"/>
        <v>85.84978199515933</v>
      </c>
      <c r="I10" s="58">
        <f t="shared" si="1"/>
        <v>77</v>
      </c>
      <c r="J10" s="99">
        <f t="shared" si="4"/>
        <v>647.78</v>
      </c>
      <c r="K10" s="100">
        <v>647.78</v>
      </c>
      <c r="L10" s="100">
        <v>0</v>
      </c>
      <c r="M10" s="101">
        <f t="shared" si="5"/>
        <v>14.150218004840667</v>
      </c>
      <c r="N10" s="102">
        <v>13</v>
      </c>
      <c r="O10" s="106" t="s">
        <v>240</v>
      </c>
    </row>
    <row r="11" spans="1:15" ht="12.75">
      <c r="A11" s="43">
        <v>7</v>
      </c>
      <c r="B11" s="33" t="s">
        <v>9</v>
      </c>
      <c r="C11" s="37">
        <f t="shared" si="2"/>
        <v>1079.26</v>
      </c>
      <c r="D11" s="77">
        <v>15</v>
      </c>
      <c r="E11" s="38">
        <v>905.56</v>
      </c>
      <c r="F11" s="38">
        <v>173.7</v>
      </c>
      <c r="G11" s="82">
        <f t="shared" si="0"/>
        <v>860.6</v>
      </c>
      <c r="H11" s="70">
        <f t="shared" si="3"/>
        <v>79.73982172970369</v>
      </c>
      <c r="I11" s="58">
        <f t="shared" si="1"/>
        <v>12</v>
      </c>
      <c r="J11" s="99">
        <f t="shared" si="4"/>
        <v>218.66</v>
      </c>
      <c r="K11" s="100">
        <v>218.66</v>
      </c>
      <c r="L11" s="100">
        <v>0</v>
      </c>
      <c r="M11" s="96">
        <f t="shared" si="5"/>
        <v>20.260178270296308</v>
      </c>
      <c r="N11" s="102">
        <v>3</v>
      </c>
      <c r="O11" s="106" t="s">
        <v>201</v>
      </c>
    </row>
    <row r="12" spans="1:15" s="118" customFormat="1" ht="12.75">
      <c r="A12" s="43">
        <v>8</v>
      </c>
      <c r="B12" s="3" t="s">
        <v>10</v>
      </c>
      <c r="C12" s="37">
        <f t="shared" si="2"/>
        <v>627.33</v>
      </c>
      <c r="D12" s="78">
        <v>12</v>
      </c>
      <c r="E12" s="56">
        <v>627.33</v>
      </c>
      <c r="F12" s="56">
        <v>0</v>
      </c>
      <c r="G12" s="82">
        <f t="shared" si="0"/>
        <v>627.33</v>
      </c>
      <c r="H12" s="55">
        <f t="shared" si="3"/>
        <v>100</v>
      </c>
      <c r="I12" s="58">
        <f t="shared" si="1"/>
        <v>12</v>
      </c>
      <c r="J12" s="99">
        <f t="shared" si="4"/>
        <v>0</v>
      </c>
      <c r="K12" s="100">
        <v>0</v>
      </c>
      <c r="L12" s="100">
        <v>0</v>
      </c>
      <c r="M12" s="101">
        <f t="shared" si="5"/>
        <v>0</v>
      </c>
      <c r="N12" s="102">
        <v>0</v>
      </c>
      <c r="O12" s="107" t="s">
        <v>173</v>
      </c>
    </row>
    <row r="13" spans="1:15" ht="12.75">
      <c r="A13" s="43">
        <v>9</v>
      </c>
      <c r="B13" s="35" t="s">
        <v>11</v>
      </c>
      <c r="C13" s="37">
        <f t="shared" si="2"/>
        <v>2560.77</v>
      </c>
      <c r="D13" s="78">
        <v>60</v>
      </c>
      <c r="E13" s="56">
        <v>2560.77</v>
      </c>
      <c r="F13" s="56">
        <v>0</v>
      </c>
      <c r="G13" s="82">
        <f t="shared" si="0"/>
        <v>2238.87</v>
      </c>
      <c r="H13" s="55">
        <f t="shared" si="3"/>
        <v>87.42956220199393</v>
      </c>
      <c r="I13" s="58">
        <f t="shared" si="1"/>
        <v>51</v>
      </c>
      <c r="J13" s="99">
        <f t="shared" si="4"/>
        <v>321.9</v>
      </c>
      <c r="K13" s="100">
        <v>321.9</v>
      </c>
      <c r="L13" s="100">
        <v>0</v>
      </c>
      <c r="M13" s="101">
        <f t="shared" si="5"/>
        <v>12.570437798006068</v>
      </c>
      <c r="N13" s="102">
        <v>9</v>
      </c>
      <c r="O13" s="106" t="s">
        <v>241</v>
      </c>
    </row>
    <row r="14" spans="1:15" ht="12.75">
      <c r="A14" s="43">
        <v>10</v>
      </c>
      <c r="B14" s="35" t="s">
        <v>12</v>
      </c>
      <c r="C14" s="37">
        <f t="shared" si="2"/>
        <v>624.51</v>
      </c>
      <c r="D14" s="78">
        <v>12</v>
      </c>
      <c r="E14" s="56">
        <v>624.51</v>
      </c>
      <c r="F14" s="56">
        <v>0</v>
      </c>
      <c r="G14" s="82">
        <f t="shared" si="0"/>
        <v>577.81</v>
      </c>
      <c r="H14" s="70">
        <f t="shared" si="3"/>
        <v>92.52213735568685</v>
      </c>
      <c r="I14" s="58">
        <f t="shared" si="1"/>
        <v>11</v>
      </c>
      <c r="J14" s="99">
        <f t="shared" si="4"/>
        <v>46.7</v>
      </c>
      <c r="K14" s="100">
        <v>46.7</v>
      </c>
      <c r="L14" s="100">
        <v>0</v>
      </c>
      <c r="M14" s="96">
        <f t="shared" si="5"/>
        <v>7.477862644313149</v>
      </c>
      <c r="N14" s="102">
        <v>1</v>
      </c>
      <c r="O14" s="106">
        <v>5</v>
      </c>
    </row>
    <row r="15" spans="1:15" ht="12.75">
      <c r="A15" s="43">
        <v>11</v>
      </c>
      <c r="B15" s="35" t="s">
        <v>13</v>
      </c>
      <c r="C15" s="37">
        <f t="shared" si="2"/>
        <v>3414.62</v>
      </c>
      <c r="D15" s="78">
        <v>70</v>
      </c>
      <c r="E15" s="56">
        <v>3414.62</v>
      </c>
      <c r="F15" s="56">
        <v>0</v>
      </c>
      <c r="G15" s="82">
        <f t="shared" si="0"/>
        <v>3131.43</v>
      </c>
      <c r="H15" s="55">
        <f t="shared" si="3"/>
        <v>91.70654421282603</v>
      </c>
      <c r="I15" s="58">
        <f t="shared" si="1"/>
        <v>65.5</v>
      </c>
      <c r="J15" s="99">
        <f t="shared" si="4"/>
        <v>283.19</v>
      </c>
      <c r="K15" s="100">
        <v>283.19</v>
      </c>
      <c r="L15" s="100">
        <v>0</v>
      </c>
      <c r="M15" s="101">
        <f t="shared" si="5"/>
        <v>8.293455787173968</v>
      </c>
      <c r="N15" s="102">
        <v>4.5</v>
      </c>
      <c r="O15" s="106" t="s">
        <v>242</v>
      </c>
    </row>
    <row r="16" spans="1:15" ht="12.75">
      <c r="A16" s="43">
        <v>12</v>
      </c>
      <c r="B16" s="35" t="s">
        <v>14</v>
      </c>
      <c r="C16" s="37">
        <f t="shared" si="2"/>
        <v>725.12</v>
      </c>
      <c r="D16" s="78">
        <v>12</v>
      </c>
      <c r="E16" s="56">
        <v>725.12</v>
      </c>
      <c r="F16" s="56">
        <v>0</v>
      </c>
      <c r="G16" s="82">
        <f t="shared" si="0"/>
        <v>660.92</v>
      </c>
      <c r="H16" s="55">
        <f t="shared" si="3"/>
        <v>91.14629302736098</v>
      </c>
      <c r="I16" s="58">
        <f t="shared" si="1"/>
        <v>11</v>
      </c>
      <c r="J16" s="99">
        <f t="shared" si="4"/>
        <v>64.2</v>
      </c>
      <c r="K16" s="100">
        <v>64.2</v>
      </c>
      <c r="L16" s="100">
        <v>0</v>
      </c>
      <c r="M16" s="101">
        <f t="shared" si="5"/>
        <v>8.853706972639017</v>
      </c>
      <c r="N16" s="102">
        <v>1</v>
      </c>
      <c r="O16" s="107">
        <v>5</v>
      </c>
    </row>
    <row r="17" spans="1:15" ht="12.75">
      <c r="A17" s="43">
        <v>13</v>
      </c>
      <c r="B17" s="35" t="s">
        <v>15</v>
      </c>
      <c r="C17" s="37">
        <f t="shared" si="2"/>
        <v>641.13</v>
      </c>
      <c r="D17" s="78">
        <v>12</v>
      </c>
      <c r="E17" s="56">
        <v>641.13</v>
      </c>
      <c r="F17" s="56">
        <v>0</v>
      </c>
      <c r="G17" s="82">
        <f t="shared" si="0"/>
        <v>529.37</v>
      </c>
      <c r="H17" s="70">
        <f t="shared" si="3"/>
        <v>82.56827788436043</v>
      </c>
      <c r="I17" s="58">
        <f t="shared" si="1"/>
        <v>10</v>
      </c>
      <c r="J17" s="99">
        <f t="shared" si="4"/>
        <v>111.76</v>
      </c>
      <c r="K17" s="100">
        <v>111.76</v>
      </c>
      <c r="L17" s="100">
        <v>0</v>
      </c>
      <c r="M17" s="96">
        <f t="shared" si="5"/>
        <v>17.431722115639573</v>
      </c>
      <c r="N17" s="102">
        <v>2</v>
      </c>
      <c r="O17" s="107" t="s">
        <v>186</v>
      </c>
    </row>
    <row r="18" spans="1:15" ht="12.75">
      <c r="A18" s="43">
        <v>14</v>
      </c>
      <c r="B18" s="35" t="s">
        <v>16</v>
      </c>
      <c r="C18" s="37">
        <f t="shared" si="2"/>
        <v>638.41</v>
      </c>
      <c r="D18" s="78">
        <v>12</v>
      </c>
      <c r="E18" s="56">
        <v>638.41</v>
      </c>
      <c r="F18" s="56">
        <v>0</v>
      </c>
      <c r="G18" s="82">
        <f t="shared" si="0"/>
        <v>638.41</v>
      </c>
      <c r="H18" s="55">
        <f t="shared" si="3"/>
        <v>100</v>
      </c>
      <c r="I18" s="58">
        <f t="shared" si="1"/>
        <v>12</v>
      </c>
      <c r="J18" s="99">
        <f t="shared" si="4"/>
        <v>0</v>
      </c>
      <c r="K18" s="100">
        <v>0</v>
      </c>
      <c r="L18" s="100">
        <v>0</v>
      </c>
      <c r="M18" s="101">
        <f t="shared" si="5"/>
        <v>0</v>
      </c>
      <c r="N18" s="102">
        <v>0</v>
      </c>
      <c r="O18" s="107" t="s">
        <v>173</v>
      </c>
    </row>
    <row r="19" spans="1:15" ht="12.75">
      <c r="A19" s="43">
        <v>15</v>
      </c>
      <c r="B19" s="35" t="s">
        <v>17</v>
      </c>
      <c r="C19" s="37">
        <f t="shared" si="2"/>
        <v>721.56</v>
      </c>
      <c r="D19" s="78">
        <v>12</v>
      </c>
      <c r="E19" s="56">
        <v>721.56</v>
      </c>
      <c r="F19" s="56">
        <v>0</v>
      </c>
      <c r="G19" s="82">
        <f t="shared" si="0"/>
        <v>617.0899999999999</v>
      </c>
      <c r="H19" s="55">
        <f t="shared" si="3"/>
        <v>85.521647541438</v>
      </c>
      <c r="I19" s="58">
        <f t="shared" si="1"/>
        <v>10.7</v>
      </c>
      <c r="J19" s="99">
        <f t="shared" si="4"/>
        <v>104.47</v>
      </c>
      <c r="K19" s="100">
        <v>104.47</v>
      </c>
      <c r="L19" s="100">
        <v>0</v>
      </c>
      <c r="M19" s="101">
        <f t="shared" si="5"/>
        <v>14.478352458562</v>
      </c>
      <c r="N19" s="102">
        <v>1.3</v>
      </c>
      <c r="O19" s="106" t="s">
        <v>233</v>
      </c>
    </row>
    <row r="20" spans="1:15" ht="12.75">
      <c r="A20" s="43">
        <v>16</v>
      </c>
      <c r="B20" s="35" t="s">
        <v>18</v>
      </c>
      <c r="C20" s="37">
        <f t="shared" si="2"/>
        <v>1523.21</v>
      </c>
      <c r="D20" s="78">
        <v>36</v>
      </c>
      <c r="E20" s="56">
        <v>1523.21</v>
      </c>
      <c r="F20" s="56">
        <v>0</v>
      </c>
      <c r="G20" s="82">
        <f t="shared" si="0"/>
        <v>1312.8400000000001</v>
      </c>
      <c r="H20" s="70">
        <f t="shared" si="3"/>
        <v>86.18903499845722</v>
      </c>
      <c r="I20" s="58">
        <f t="shared" si="1"/>
        <v>31</v>
      </c>
      <c r="J20" s="99">
        <f t="shared" si="4"/>
        <v>210.37</v>
      </c>
      <c r="K20" s="100">
        <v>210.37</v>
      </c>
      <c r="L20" s="100">
        <v>0</v>
      </c>
      <c r="M20" s="96">
        <f t="shared" si="5"/>
        <v>13.810965001542783</v>
      </c>
      <c r="N20" s="102">
        <v>5</v>
      </c>
      <c r="O20" s="106" t="s">
        <v>243</v>
      </c>
    </row>
    <row r="21" spans="1:15" ht="12.75">
      <c r="A21" s="43">
        <v>17</v>
      </c>
      <c r="B21" s="35" t="s">
        <v>19</v>
      </c>
      <c r="C21" s="37">
        <f t="shared" si="2"/>
        <v>1501.12</v>
      </c>
      <c r="D21" s="78">
        <v>36</v>
      </c>
      <c r="E21" s="56">
        <v>1501.12</v>
      </c>
      <c r="F21" s="56">
        <v>0</v>
      </c>
      <c r="G21" s="82">
        <f t="shared" si="0"/>
        <v>1255.06</v>
      </c>
      <c r="H21" s="55">
        <f t="shared" si="3"/>
        <v>83.60823918141122</v>
      </c>
      <c r="I21" s="58">
        <f t="shared" si="1"/>
        <v>30</v>
      </c>
      <c r="J21" s="99">
        <f t="shared" si="4"/>
        <v>246.06</v>
      </c>
      <c r="K21" s="100">
        <v>246.06</v>
      </c>
      <c r="L21" s="100">
        <v>0</v>
      </c>
      <c r="M21" s="101">
        <f t="shared" si="5"/>
        <v>16.39176081858878</v>
      </c>
      <c r="N21" s="102">
        <v>6</v>
      </c>
      <c r="O21" s="108" t="s">
        <v>244</v>
      </c>
    </row>
    <row r="22" spans="1:15" ht="12.75">
      <c r="A22" s="43">
        <v>18</v>
      </c>
      <c r="B22" s="35" t="s">
        <v>185</v>
      </c>
      <c r="C22" s="37">
        <f t="shared" si="2"/>
        <v>226.89</v>
      </c>
      <c r="D22" s="78">
        <v>6</v>
      </c>
      <c r="E22" s="56">
        <v>226.89</v>
      </c>
      <c r="F22" s="56">
        <v>0</v>
      </c>
      <c r="G22" s="82">
        <f t="shared" si="0"/>
        <v>150.19</v>
      </c>
      <c r="H22" s="55">
        <f t="shared" si="3"/>
        <v>66.19507250209354</v>
      </c>
      <c r="I22" s="58">
        <f t="shared" si="1"/>
        <v>4</v>
      </c>
      <c r="J22" s="99">
        <f t="shared" si="4"/>
        <v>76.7</v>
      </c>
      <c r="K22" s="100">
        <v>76.7</v>
      </c>
      <c r="L22" s="100">
        <v>0</v>
      </c>
      <c r="M22" s="101">
        <f t="shared" si="5"/>
        <v>33.80492749790646</v>
      </c>
      <c r="N22" s="102">
        <v>2</v>
      </c>
      <c r="O22" s="108" t="s">
        <v>230</v>
      </c>
    </row>
    <row r="23" spans="1:15" ht="12.75">
      <c r="A23" s="43">
        <v>19</v>
      </c>
      <c r="B23" s="35" t="s">
        <v>20</v>
      </c>
      <c r="C23" s="37">
        <f t="shared" si="2"/>
        <v>705.41</v>
      </c>
      <c r="D23" s="78">
        <v>12</v>
      </c>
      <c r="E23" s="56">
        <v>705.41</v>
      </c>
      <c r="F23" s="56">
        <v>0</v>
      </c>
      <c r="G23" s="82">
        <f t="shared" si="0"/>
        <v>599.49</v>
      </c>
      <c r="H23" s="70">
        <f t="shared" si="3"/>
        <v>84.98461887412995</v>
      </c>
      <c r="I23" s="58">
        <f t="shared" si="1"/>
        <v>10.4</v>
      </c>
      <c r="J23" s="99">
        <f t="shared" si="4"/>
        <v>105.92</v>
      </c>
      <c r="K23" s="100">
        <v>105.92</v>
      </c>
      <c r="L23" s="100">
        <v>0</v>
      </c>
      <c r="M23" s="96">
        <f t="shared" si="5"/>
        <v>15.01538112587005</v>
      </c>
      <c r="N23" s="102">
        <v>1.6</v>
      </c>
      <c r="O23" s="108" t="s">
        <v>245</v>
      </c>
    </row>
    <row r="24" spans="1:15" ht="12.75">
      <c r="A24" s="43">
        <v>20</v>
      </c>
      <c r="B24" s="35" t="s">
        <v>21</v>
      </c>
      <c r="C24" s="37">
        <f t="shared" si="2"/>
        <v>709.35</v>
      </c>
      <c r="D24" s="78">
        <v>12</v>
      </c>
      <c r="E24" s="56">
        <v>709.35</v>
      </c>
      <c r="F24" s="56">
        <v>0</v>
      </c>
      <c r="G24" s="82">
        <f t="shared" si="0"/>
        <v>460.87</v>
      </c>
      <c r="H24" s="55">
        <f t="shared" si="3"/>
        <v>64.97074786776626</v>
      </c>
      <c r="I24" s="58">
        <f t="shared" si="1"/>
        <v>8.4</v>
      </c>
      <c r="J24" s="99">
        <f t="shared" si="4"/>
        <v>248.48</v>
      </c>
      <c r="K24" s="100">
        <v>248.48</v>
      </c>
      <c r="L24" s="100">
        <v>0</v>
      </c>
      <c r="M24" s="101">
        <f t="shared" si="5"/>
        <v>35.02925213223374</v>
      </c>
      <c r="N24" s="102">
        <v>3.6</v>
      </c>
      <c r="O24" s="108" t="s">
        <v>246</v>
      </c>
    </row>
    <row r="25" spans="1:15" ht="12.75">
      <c r="A25" s="43">
        <v>21</v>
      </c>
      <c r="B25" s="35" t="s">
        <v>22</v>
      </c>
      <c r="C25" s="37">
        <f t="shared" si="2"/>
        <v>714.23</v>
      </c>
      <c r="D25" s="78">
        <v>12</v>
      </c>
      <c r="E25" s="56">
        <v>714.23</v>
      </c>
      <c r="F25" s="56">
        <v>0</v>
      </c>
      <c r="G25" s="82">
        <f t="shared" si="0"/>
        <v>488.02</v>
      </c>
      <c r="H25" s="55">
        <f t="shared" si="3"/>
        <v>68.32812959410833</v>
      </c>
      <c r="I25" s="58">
        <f t="shared" si="1"/>
        <v>8.5</v>
      </c>
      <c r="J25" s="99">
        <f t="shared" si="4"/>
        <v>226.21</v>
      </c>
      <c r="K25" s="100">
        <v>226.21</v>
      </c>
      <c r="L25" s="100">
        <v>0</v>
      </c>
      <c r="M25" s="101">
        <f t="shared" si="5"/>
        <v>31.671870405891667</v>
      </c>
      <c r="N25" s="102">
        <v>3.5</v>
      </c>
      <c r="O25" s="108" t="s">
        <v>247</v>
      </c>
    </row>
    <row r="26" spans="1:15" ht="12.75">
      <c r="A26" s="43">
        <v>22</v>
      </c>
      <c r="B26" s="35" t="s">
        <v>23</v>
      </c>
      <c r="C26" s="37">
        <f t="shared" si="2"/>
        <v>400.98</v>
      </c>
      <c r="D26" s="78">
        <v>8</v>
      </c>
      <c r="E26" s="56">
        <v>400.98</v>
      </c>
      <c r="F26" s="56">
        <v>0</v>
      </c>
      <c r="G26" s="82">
        <f t="shared" si="0"/>
        <v>353.58000000000004</v>
      </c>
      <c r="H26" s="70">
        <f t="shared" si="3"/>
        <v>88.17896154421668</v>
      </c>
      <c r="I26" s="58">
        <f t="shared" si="1"/>
        <v>7</v>
      </c>
      <c r="J26" s="99">
        <f t="shared" si="4"/>
        <v>47.4</v>
      </c>
      <c r="K26" s="100">
        <v>47.4</v>
      </c>
      <c r="L26" s="100">
        <v>0</v>
      </c>
      <c r="M26" s="96">
        <f t="shared" si="5"/>
        <v>11.821038455783324</v>
      </c>
      <c r="N26" s="102">
        <v>1</v>
      </c>
      <c r="O26" s="108">
        <v>5</v>
      </c>
    </row>
    <row r="27" spans="1:15" ht="12.75">
      <c r="A27" s="43">
        <v>23</v>
      </c>
      <c r="B27" s="35" t="s">
        <v>24</v>
      </c>
      <c r="C27" s="37">
        <f t="shared" si="2"/>
        <v>884.6</v>
      </c>
      <c r="D27" s="78">
        <v>10</v>
      </c>
      <c r="E27" s="56">
        <v>669.1</v>
      </c>
      <c r="F27" s="56">
        <v>215.5</v>
      </c>
      <c r="G27" s="82">
        <f t="shared" si="0"/>
        <v>803.82</v>
      </c>
      <c r="H27" s="55">
        <f t="shared" si="3"/>
        <v>90.86818901198282</v>
      </c>
      <c r="I27" s="58">
        <f t="shared" si="1"/>
        <v>9</v>
      </c>
      <c r="J27" s="99">
        <f t="shared" si="4"/>
        <v>80.78</v>
      </c>
      <c r="K27" s="100">
        <v>80.78</v>
      </c>
      <c r="L27" s="100">
        <v>0</v>
      </c>
      <c r="M27" s="101">
        <f t="shared" si="5"/>
        <v>9.131810988017179</v>
      </c>
      <c r="N27" s="102">
        <v>1</v>
      </c>
      <c r="O27" s="108">
        <v>9</v>
      </c>
    </row>
    <row r="28" spans="1:15" ht="12.75">
      <c r="A28" s="43">
        <v>24</v>
      </c>
      <c r="B28" s="35" t="s">
        <v>25</v>
      </c>
      <c r="C28" s="37">
        <f t="shared" si="2"/>
        <v>715.32</v>
      </c>
      <c r="D28" s="78">
        <v>12</v>
      </c>
      <c r="E28" s="56">
        <v>715.32</v>
      </c>
      <c r="F28" s="56">
        <v>0</v>
      </c>
      <c r="G28" s="82">
        <f t="shared" si="0"/>
        <v>608.01</v>
      </c>
      <c r="H28" s="55">
        <f t="shared" si="3"/>
        <v>84.99832242912262</v>
      </c>
      <c r="I28" s="58">
        <f t="shared" si="1"/>
        <v>10</v>
      </c>
      <c r="J28" s="99">
        <f t="shared" si="4"/>
        <v>107.31</v>
      </c>
      <c r="K28" s="100">
        <v>107.31</v>
      </c>
      <c r="L28" s="100">
        <v>0</v>
      </c>
      <c r="M28" s="101">
        <f t="shared" si="5"/>
        <v>15.001677570877376</v>
      </c>
      <c r="N28" s="102">
        <v>2</v>
      </c>
      <c r="O28" s="108" t="s">
        <v>166</v>
      </c>
    </row>
    <row r="29" spans="1:15" ht="12.75">
      <c r="A29" s="43">
        <v>25</v>
      </c>
      <c r="B29" s="35" t="s">
        <v>26</v>
      </c>
      <c r="C29" s="37">
        <f t="shared" si="2"/>
        <v>628.27</v>
      </c>
      <c r="D29" s="78">
        <v>12</v>
      </c>
      <c r="E29" s="56">
        <v>628.27</v>
      </c>
      <c r="F29" s="56">
        <v>0</v>
      </c>
      <c r="G29" s="82">
        <f t="shared" si="0"/>
        <v>566.17</v>
      </c>
      <c r="H29" s="70">
        <f t="shared" si="3"/>
        <v>90.11571458131058</v>
      </c>
      <c r="I29" s="58">
        <f t="shared" si="1"/>
        <v>11</v>
      </c>
      <c r="J29" s="99">
        <f t="shared" si="4"/>
        <v>62.1</v>
      </c>
      <c r="K29" s="100">
        <v>62.1</v>
      </c>
      <c r="L29" s="100">
        <v>0</v>
      </c>
      <c r="M29" s="96">
        <f t="shared" si="5"/>
        <v>9.884285418689416</v>
      </c>
      <c r="N29" s="102">
        <v>1</v>
      </c>
      <c r="O29" s="108">
        <v>9</v>
      </c>
    </row>
    <row r="30" spans="1:15" ht="12.75">
      <c r="A30" s="43">
        <v>26</v>
      </c>
      <c r="B30" s="35" t="s">
        <v>27</v>
      </c>
      <c r="C30" s="37">
        <f t="shared" si="2"/>
        <v>609.98</v>
      </c>
      <c r="D30" s="78">
        <v>12</v>
      </c>
      <c r="E30" s="56">
        <v>609.98</v>
      </c>
      <c r="F30" s="56">
        <v>0</v>
      </c>
      <c r="G30" s="82">
        <f t="shared" si="0"/>
        <v>503.95000000000005</v>
      </c>
      <c r="H30" s="55">
        <f t="shared" si="3"/>
        <v>82.617462867635</v>
      </c>
      <c r="I30" s="58">
        <f t="shared" si="1"/>
        <v>10</v>
      </c>
      <c r="J30" s="99">
        <f t="shared" si="4"/>
        <v>106.03</v>
      </c>
      <c r="K30" s="100">
        <v>106.03</v>
      </c>
      <c r="L30" s="100">
        <v>0</v>
      </c>
      <c r="M30" s="101">
        <f t="shared" si="5"/>
        <v>17.382537132365</v>
      </c>
      <c r="N30" s="102">
        <v>2</v>
      </c>
      <c r="O30" s="108" t="s">
        <v>202</v>
      </c>
    </row>
    <row r="31" spans="1:15" ht="12.75">
      <c r="A31" s="43">
        <v>27</v>
      </c>
      <c r="B31" s="35" t="s">
        <v>28</v>
      </c>
      <c r="C31" s="37">
        <f t="shared" si="2"/>
        <v>1054.63</v>
      </c>
      <c r="D31" s="78">
        <v>18</v>
      </c>
      <c r="E31" s="56">
        <v>1054.63</v>
      </c>
      <c r="F31" s="56">
        <v>0</v>
      </c>
      <c r="G31" s="82">
        <f t="shared" si="0"/>
        <v>858.3000000000001</v>
      </c>
      <c r="H31" s="55">
        <f t="shared" si="3"/>
        <v>81.38399249025724</v>
      </c>
      <c r="I31" s="58">
        <f t="shared" si="1"/>
        <v>15</v>
      </c>
      <c r="J31" s="99">
        <f t="shared" si="4"/>
        <v>196.33</v>
      </c>
      <c r="K31" s="100">
        <v>196.33</v>
      </c>
      <c r="L31" s="100">
        <v>0</v>
      </c>
      <c r="M31" s="101">
        <f t="shared" si="5"/>
        <v>18.616007509742758</v>
      </c>
      <c r="N31" s="102">
        <v>3</v>
      </c>
      <c r="O31" s="108" t="s">
        <v>203</v>
      </c>
    </row>
    <row r="32" spans="1:15" ht="12.75">
      <c r="A32" s="43">
        <v>28</v>
      </c>
      <c r="B32" s="35" t="s">
        <v>29</v>
      </c>
      <c r="C32" s="37">
        <f t="shared" si="2"/>
        <v>600.58</v>
      </c>
      <c r="D32" s="78">
        <v>12</v>
      </c>
      <c r="E32" s="56">
        <v>600.58</v>
      </c>
      <c r="F32" s="56">
        <v>0</v>
      </c>
      <c r="G32" s="82">
        <f t="shared" si="0"/>
        <v>517.3000000000001</v>
      </c>
      <c r="H32" s="70">
        <f t="shared" si="3"/>
        <v>86.1334043757701</v>
      </c>
      <c r="I32" s="58">
        <f t="shared" si="1"/>
        <v>10.4</v>
      </c>
      <c r="J32" s="99">
        <f t="shared" si="4"/>
        <v>83.28</v>
      </c>
      <c r="K32" s="100">
        <v>83.28</v>
      </c>
      <c r="L32" s="100">
        <v>0</v>
      </c>
      <c r="M32" s="96">
        <f t="shared" si="5"/>
        <v>13.866595624229902</v>
      </c>
      <c r="N32" s="102">
        <v>1.6</v>
      </c>
      <c r="O32" s="108" t="s">
        <v>248</v>
      </c>
    </row>
    <row r="33" spans="1:15" ht="12.75">
      <c r="A33" s="43">
        <v>29</v>
      </c>
      <c r="B33" s="35" t="s">
        <v>30</v>
      </c>
      <c r="C33" s="37">
        <f t="shared" si="2"/>
        <v>618.56</v>
      </c>
      <c r="D33" s="78">
        <v>12</v>
      </c>
      <c r="E33" s="56">
        <v>618.56</v>
      </c>
      <c r="F33" s="56">
        <v>0</v>
      </c>
      <c r="G33" s="82">
        <f t="shared" si="0"/>
        <v>400.94999999999993</v>
      </c>
      <c r="H33" s="55">
        <f t="shared" si="3"/>
        <v>64.81990429384376</v>
      </c>
      <c r="I33" s="58">
        <f t="shared" si="1"/>
        <v>7.6</v>
      </c>
      <c r="J33" s="99">
        <f t="shared" si="4"/>
        <v>217.61</v>
      </c>
      <c r="K33" s="100">
        <v>217.61</v>
      </c>
      <c r="L33" s="100">
        <v>0</v>
      </c>
      <c r="M33" s="101">
        <f t="shared" si="5"/>
        <v>35.18009570615624</v>
      </c>
      <c r="N33" s="102">
        <v>4.4</v>
      </c>
      <c r="O33" s="108" t="s">
        <v>249</v>
      </c>
    </row>
    <row r="34" spans="1:15" ht="12.75">
      <c r="A34" s="43">
        <v>30</v>
      </c>
      <c r="B34" s="35" t="s">
        <v>31</v>
      </c>
      <c r="C34" s="37">
        <f t="shared" si="2"/>
        <v>1057.92</v>
      </c>
      <c r="D34" s="78">
        <v>14</v>
      </c>
      <c r="E34" s="56">
        <v>846.92</v>
      </c>
      <c r="F34" s="56">
        <v>211</v>
      </c>
      <c r="G34" s="82">
        <f t="shared" si="0"/>
        <v>988.97</v>
      </c>
      <c r="H34" s="55">
        <f t="shared" si="3"/>
        <v>93.48249395039322</v>
      </c>
      <c r="I34" s="58">
        <f t="shared" si="1"/>
        <v>11.7</v>
      </c>
      <c r="J34" s="99">
        <f t="shared" si="4"/>
        <v>68.95</v>
      </c>
      <c r="K34" s="100">
        <v>68.95</v>
      </c>
      <c r="L34" s="100">
        <v>0</v>
      </c>
      <c r="M34" s="101">
        <f t="shared" si="5"/>
        <v>6.51750604960678</v>
      </c>
      <c r="N34" s="102">
        <v>2.3</v>
      </c>
      <c r="O34" s="108" t="s">
        <v>250</v>
      </c>
    </row>
    <row r="35" spans="1:15" ht="12.75">
      <c r="A35" s="43">
        <v>31</v>
      </c>
      <c r="B35" s="35" t="s">
        <v>32</v>
      </c>
      <c r="C35" s="37">
        <f t="shared" si="2"/>
        <v>721.22</v>
      </c>
      <c r="D35" s="78">
        <v>12</v>
      </c>
      <c r="E35" s="56">
        <v>721.22</v>
      </c>
      <c r="F35" s="56">
        <v>0</v>
      </c>
      <c r="G35" s="82">
        <f t="shared" si="0"/>
        <v>596.07</v>
      </c>
      <c r="H35" s="70">
        <f t="shared" si="3"/>
        <v>82.64745847314273</v>
      </c>
      <c r="I35" s="58">
        <f t="shared" si="1"/>
        <v>10</v>
      </c>
      <c r="J35" s="99">
        <f t="shared" si="4"/>
        <v>125.15</v>
      </c>
      <c r="K35" s="100">
        <v>125.15</v>
      </c>
      <c r="L35" s="100">
        <v>0</v>
      </c>
      <c r="M35" s="96">
        <f t="shared" si="5"/>
        <v>17.352541526857266</v>
      </c>
      <c r="N35" s="102">
        <v>2</v>
      </c>
      <c r="O35" s="108" t="s">
        <v>167</v>
      </c>
    </row>
    <row r="36" spans="1:15" ht="12.75">
      <c r="A36" s="43">
        <v>32</v>
      </c>
      <c r="B36" s="35" t="s">
        <v>33</v>
      </c>
      <c r="C36" s="37">
        <f t="shared" si="2"/>
        <v>707.14</v>
      </c>
      <c r="D36" s="78">
        <v>16</v>
      </c>
      <c r="E36" s="56">
        <v>707.14</v>
      </c>
      <c r="F36" s="56">
        <v>0</v>
      </c>
      <c r="G36" s="82">
        <f t="shared" si="0"/>
        <v>563.02</v>
      </c>
      <c r="H36" s="55">
        <f t="shared" si="3"/>
        <v>79.61931159317815</v>
      </c>
      <c r="I36" s="58">
        <f t="shared" si="1"/>
        <v>13</v>
      </c>
      <c r="J36" s="99">
        <f t="shared" si="4"/>
        <v>144.12</v>
      </c>
      <c r="K36" s="100">
        <v>144.12</v>
      </c>
      <c r="L36" s="100">
        <v>0</v>
      </c>
      <c r="M36" s="101">
        <f t="shared" si="5"/>
        <v>20.380688406821847</v>
      </c>
      <c r="N36" s="102">
        <v>3</v>
      </c>
      <c r="O36" s="108" t="s">
        <v>168</v>
      </c>
    </row>
    <row r="37" spans="1:15" ht="12.75">
      <c r="A37" s="43">
        <v>33</v>
      </c>
      <c r="B37" s="35" t="s">
        <v>34</v>
      </c>
      <c r="C37" s="37">
        <f t="shared" si="2"/>
        <v>4548.56</v>
      </c>
      <c r="D37" s="78">
        <v>100</v>
      </c>
      <c r="E37" s="56">
        <v>4548.56</v>
      </c>
      <c r="F37" s="56">
        <v>0</v>
      </c>
      <c r="G37" s="82">
        <f aca="true" t="shared" si="6" ref="G37:G68">C37-J37</f>
        <v>4028.1800000000003</v>
      </c>
      <c r="H37" s="55">
        <f t="shared" si="3"/>
        <v>88.55945617953815</v>
      </c>
      <c r="I37" s="58">
        <f aca="true" t="shared" si="7" ref="I37:I68">D37-N37</f>
        <v>89</v>
      </c>
      <c r="J37" s="99">
        <f t="shared" si="4"/>
        <v>520.38</v>
      </c>
      <c r="K37" s="100">
        <v>520.38</v>
      </c>
      <c r="L37" s="100">
        <v>0</v>
      </c>
      <c r="M37" s="101">
        <f t="shared" si="5"/>
        <v>11.440543820461855</v>
      </c>
      <c r="N37" s="102">
        <v>11</v>
      </c>
      <c r="O37" s="108" t="s">
        <v>192</v>
      </c>
    </row>
    <row r="38" spans="1:15" ht="12.75">
      <c r="A38" s="43">
        <v>34</v>
      </c>
      <c r="B38" s="35" t="s">
        <v>35</v>
      </c>
      <c r="C38" s="37">
        <f t="shared" si="2"/>
        <v>703.5</v>
      </c>
      <c r="D38" s="78">
        <v>16</v>
      </c>
      <c r="E38" s="56">
        <v>703.5</v>
      </c>
      <c r="F38" s="56">
        <v>0</v>
      </c>
      <c r="G38" s="82">
        <f t="shared" si="6"/>
        <v>561.6</v>
      </c>
      <c r="H38" s="70">
        <f t="shared" si="3"/>
        <v>79.82942430703625</v>
      </c>
      <c r="I38" s="58">
        <f t="shared" si="7"/>
        <v>13</v>
      </c>
      <c r="J38" s="99">
        <f t="shared" si="4"/>
        <v>141.9</v>
      </c>
      <c r="K38" s="100">
        <v>141.9</v>
      </c>
      <c r="L38" s="100">
        <v>0</v>
      </c>
      <c r="M38" s="96">
        <f t="shared" si="5"/>
        <v>20.17057569296375</v>
      </c>
      <c r="N38" s="102">
        <v>3</v>
      </c>
      <c r="O38" s="108" t="s">
        <v>204</v>
      </c>
    </row>
    <row r="39" spans="1:15" ht="12.75">
      <c r="A39" s="43">
        <v>35</v>
      </c>
      <c r="B39" s="35" t="s">
        <v>36</v>
      </c>
      <c r="C39" s="37">
        <f t="shared" si="2"/>
        <v>720.9</v>
      </c>
      <c r="D39" s="78">
        <v>16</v>
      </c>
      <c r="E39" s="56">
        <v>720.9</v>
      </c>
      <c r="F39" s="56">
        <v>0</v>
      </c>
      <c r="G39" s="82">
        <f t="shared" si="6"/>
        <v>583.02</v>
      </c>
      <c r="H39" s="55">
        <f t="shared" si="3"/>
        <v>80.87390761548065</v>
      </c>
      <c r="I39" s="58">
        <f t="shared" si="7"/>
        <v>13</v>
      </c>
      <c r="J39" s="99">
        <f t="shared" si="4"/>
        <v>137.88</v>
      </c>
      <c r="K39" s="100">
        <v>137.88</v>
      </c>
      <c r="L39" s="100">
        <v>0</v>
      </c>
      <c r="M39" s="101">
        <f t="shared" si="5"/>
        <v>19.126092384519353</v>
      </c>
      <c r="N39" s="102">
        <v>3</v>
      </c>
      <c r="O39" s="108" t="s">
        <v>218</v>
      </c>
    </row>
    <row r="40" spans="1:15" ht="12.75">
      <c r="A40" s="43">
        <v>36</v>
      </c>
      <c r="B40" s="35" t="s">
        <v>37</v>
      </c>
      <c r="C40" s="37">
        <f t="shared" si="2"/>
        <v>641.41</v>
      </c>
      <c r="D40" s="78">
        <v>12</v>
      </c>
      <c r="E40" s="56">
        <v>641.41</v>
      </c>
      <c r="F40" s="56">
        <v>0</v>
      </c>
      <c r="G40" s="82">
        <f t="shared" si="6"/>
        <v>614.03</v>
      </c>
      <c r="H40" s="55">
        <f t="shared" si="3"/>
        <v>95.73127952479693</v>
      </c>
      <c r="I40" s="58">
        <f t="shared" si="7"/>
        <v>11.5</v>
      </c>
      <c r="J40" s="99">
        <f t="shared" si="4"/>
        <v>27.38</v>
      </c>
      <c r="K40" s="104">
        <v>27.38</v>
      </c>
      <c r="L40" s="104">
        <v>0</v>
      </c>
      <c r="M40" s="101">
        <f t="shared" si="5"/>
        <v>4.268720475203068</v>
      </c>
      <c r="N40" s="102">
        <v>0.5</v>
      </c>
      <c r="O40" s="108" t="s">
        <v>219</v>
      </c>
    </row>
    <row r="41" spans="1:15" ht="12.75">
      <c r="A41" s="43">
        <v>37</v>
      </c>
      <c r="B41" s="34" t="s">
        <v>38</v>
      </c>
      <c r="C41" s="37">
        <f t="shared" si="2"/>
        <v>634.14</v>
      </c>
      <c r="D41" s="78">
        <v>12</v>
      </c>
      <c r="E41" s="56">
        <v>634.14</v>
      </c>
      <c r="F41" s="56">
        <v>0</v>
      </c>
      <c r="G41" s="82">
        <f t="shared" si="6"/>
        <v>634.14</v>
      </c>
      <c r="H41" s="70">
        <f t="shared" si="3"/>
        <v>100</v>
      </c>
      <c r="I41" s="58">
        <f t="shared" si="7"/>
        <v>12</v>
      </c>
      <c r="J41" s="99">
        <f t="shared" si="4"/>
        <v>0</v>
      </c>
      <c r="K41" s="100">
        <v>0</v>
      </c>
      <c r="L41" s="100">
        <v>0</v>
      </c>
      <c r="M41" s="96">
        <f t="shared" si="5"/>
        <v>0</v>
      </c>
      <c r="N41" s="102">
        <v>0</v>
      </c>
      <c r="O41" s="108" t="s">
        <v>173</v>
      </c>
    </row>
    <row r="42" spans="1:15" ht="12.75">
      <c r="A42" s="43">
        <v>38</v>
      </c>
      <c r="B42" s="34" t="s">
        <v>39</v>
      </c>
      <c r="C42" s="37">
        <f t="shared" si="2"/>
        <v>576.8</v>
      </c>
      <c r="D42" s="78">
        <v>7</v>
      </c>
      <c r="E42" s="56">
        <v>576.8</v>
      </c>
      <c r="F42" s="56">
        <v>0</v>
      </c>
      <c r="G42" s="82">
        <f t="shared" si="6"/>
        <v>434.81999999999994</v>
      </c>
      <c r="H42" s="55">
        <f t="shared" si="3"/>
        <v>75.38488210818308</v>
      </c>
      <c r="I42" s="58">
        <f t="shared" si="7"/>
        <v>5.5</v>
      </c>
      <c r="J42" s="99">
        <f t="shared" si="4"/>
        <v>141.98</v>
      </c>
      <c r="K42" s="100">
        <v>141.98</v>
      </c>
      <c r="L42" s="100">
        <v>0</v>
      </c>
      <c r="M42" s="101">
        <f t="shared" si="5"/>
        <v>24.615117891816922</v>
      </c>
      <c r="N42" s="102">
        <v>1.5</v>
      </c>
      <c r="O42" s="108" t="s">
        <v>251</v>
      </c>
    </row>
    <row r="43" spans="1:15" ht="12.75">
      <c r="A43" s="43">
        <v>39</v>
      </c>
      <c r="B43" s="34" t="s">
        <v>40</v>
      </c>
      <c r="C43" s="37">
        <f t="shared" si="2"/>
        <v>751.2</v>
      </c>
      <c r="D43" s="78">
        <v>12</v>
      </c>
      <c r="E43" s="56">
        <v>751.2</v>
      </c>
      <c r="F43" s="56">
        <v>0</v>
      </c>
      <c r="G43" s="82">
        <f t="shared" si="6"/>
        <v>681.9200000000001</v>
      </c>
      <c r="H43" s="55">
        <f t="shared" si="3"/>
        <v>90.77742279020235</v>
      </c>
      <c r="I43" s="58">
        <f t="shared" si="7"/>
        <v>11</v>
      </c>
      <c r="J43" s="99">
        <f t="shared" si="4"/>
        <v>69.28</v>
      </c>
      <c r="K43" s="100">
        <v>69.28</v>
      </c>
      <c r="L43" s="100">
        <v>0</v>
      </c>
      <c r="M43" s="101">
        <f t="shared" si="5"/>
        <v>9.222577209797649</v>
      </c>
      <c r="N43" s="102">
        <v>1</v>
      </c>
      <c r="O43" s="109">
        <v>6</v>
      </c>
    </row>
    <row r="44" spans="1:15" ht="12.75">
      <c r="A44" s="43">
        <v>209.17</v>
      </c>
      <c r="B44" s="34" t="s">
        <v>41</v>
      </c>
      <c r="C44" s="37">
        <f t="shared" si="2"/>
        <v>640.75</v>
      </c>
      <c r="D44" s="78">
        <v>12</v>
      </c>
      <c r="E44" s="56">
        <v>640.75</v>
      </c>
      <c r="F44" s="56">
        <v>0</v>
      </c>
      <c r="G44" s="82">
        <f t="shared" si="6"/>
        <v>478.38</v>
      </c>
      <c r="H44" s="70">
        <f t="shared" si="3"/>
        <v>74.65938353492001</v>
      </c>
      <c r="I44" s="58">
        <f t="shared" si="7"/>
        <v>9</v>
      </c>
      <c r="J44" s="99">
        <f t="shared" si="4"/>
        <v>162.37</v>
      </c>
      <c r="K44" s="100">
        <v>162.37</v>
      </c>
      <c r="L44" s="100">
        <v>0</v>
      </c>
      <c r="M44" s="96">
        <f t="shared" si="5"/>
        <v>25.34061646507999</v>
      </c>
      <c r="N44" s="102">
        <v>3</v>
      </c>
      <c r="O44" s="108" t="s">
        <v>252</v>
      </c>
    </row>
    <row r="45" spans="1:15" ht="12.75">
      <c r="A45" s="43">
        <v>41</v>
      </c>
      <c r="B45" s="34" t="s">
        <v>42</v>
      </c>
      <c r="C45" s="37">
        <f t="shared" si="2"/>
        <v>643.58</v>
      </c>
      <c r="D45" s="78">
        <v>12</v>
      </c>
      <c r="E45" s="56">
        <v>643.58</v>
      </c>
      <c r="F45" s="56">
        <v>0</v>
      </c>
      <c r="G45" s="82">
        <f t="shared" si="6"/>
        <v>643.58</v>
      </c>
      <c r="H45" s="55">
        <f t="shared" si="3"/>
        <v>100</v>
      </c>
      <c r="I45" s="58">
        <f t="shared" si="7"/>
        <v>12</v>
      </c>
      <c r="J45" s="99">
        <f t="shared" si="4"/>
        <v>0</v>
      </c>
      <c r="K45" s="104">
        <v>0</v>
      </c>
      <c r="L45" s="104">
        <v>0</v>
      </c>
      <c r="M45" s="101">
        <f t="shared" si="5"/>
        <v>0</v>
      </c>
      <c r="N45" s="102">
        <v>0</v>
      </c>
      <c r="O45" s="108" t="s">
        <v>173</v>
      </c>
    </row>
    <row r="46" spans="1:15" ht="12.75">
      <c r="A46" s="43">
        <v>42</v>
      </c>
      <c r="B46" s="34" t="s">
        <v>43</v>
      </c>
      <c r="C46" s="37">
        <f t="shared" si="2"/>
        <v>642.3</v>
      </c>
      <c r="D46" s="78">
        <v>8</v>
      </c>
      <c r="E46" s="56">
        <v>642.3</v>
      </c>
      <c r="F46" s="56">
        <v>0</v>
      </c>
      <c r="G46" s="82">
        <f t="shared" si="6"/>
        <v>398.9699999999999</v>
      </c>
      <c r="H46" s="55">
        <f t="shared" si="3"/>
        <v>62.11583372255954</v>
      </c>
      <c r="I46" s="58">
        <f t="shared" si="7"/>
        <v>4.5</v>
      </c>
      <c r="J46" s="99">
        <f t="shared" si="4"/>
        <v>243.33</v>
      </c>
      <c r="K46" s="104">
        <v>243.33</v>
      </c>
      <c r="L46" s="104">
        <v>0</v>
      </c>
      <c r="M46" s="101">
        <f t="shared" si="5"/>
        <v>37.88416627744046</v>
      </c>
      <c r="N46" s="102">
        <v>3.5</v>
      </c>
      <c r="O46" s="108" t="s">
        <v>253</v>
      </c>
    </row>
    <row r="47" spans="1:15" ht="12.75">
      <c r="A47" s="43">
        <v>43</v>
      </c>
      <c r="B47" s="34" t="s">
        <v>44</v>
      </c>
      <c r="C47" s="37">
        <f t="shared" si="2"/>
        <v>744.82</v>
      </c>
      <c r="D47" s="78">
        <v>12</v>
      </c>
      <c r="E47" s="56">
        <v>744.82</v>
      </c>
      <c r="F47" s="56">
        <v>0</v>
      </c>
      <c r="G47" s="82">
        <f t="shared" si="6"/>
        <v>722.1500000000001</v>
      </c>
      <c r="H47" s="70">
        <f t="shared" si="3"/>
        <v>96.95631159206252</v>
      </c>
      <c r="I47" s="58">
        <f t="shared" si="7"/>
        <v>11.3</v>
      </c>
      <c r="J47" s="99">
        <f t="shared" si="4"/>
        <v>22.67</v>
      </c>
      <c r="K47" s="100">
        <v>22.67</v>
      </c>
      <c r="L47" s="100">
        <v>0</v>
      </c>
      <c r="M47" s="96">
        <f t="shared" si="5"/>
        <v>3.0436884079374806</v>
      </c>
      <c r="N47" s="102">
        <v>0.7</v>
      </c>
      <c r="O47" s="108" t="s">
        <v>254</v>
      </c>
    </row>
    <row r="48" spans="1:15" ht="12.75">
      <c r="A48" s="43">
        <v>44</v>
      </c>
      <c r="B48" s="34" t="s">
        <v>45</v>
      </c>
      <c r="C48" s="37">
        <f t="shared" si="2"/>
        <v>1062.93</v>
      </c>
      <c r="D48" s="78">
        <v>18</v>
      </c>
      <c r="E48" s="56">
        <v>1062.93</v>
      </c>
      <c r="F48" s="56">
        <v>0</v>
      </c>
      <c r="G48" s="82">
        <f t="shared" si="6"/>
        <v>886.1700000000001</v>
      </c>
      <c r="H48" s="55">
        <f t="shared" si="3"/>
        <v>83.37049476447179</v>
      </c>
      <c r="I48" s="58">
        <f t="shared" si="7"/>
        <v>15.5</v>
      </c>
      <c r="J48" s="99">
        <f t="shared" si="4"/>
        <v>176.76</v>
      </c>
      <c r="K48" s="100">
        <v>176.76</v>
      </c>
      <c r="L48" s="100">
        <v>0</v>
      </c>
      <c r="M48" s="101">
        <f t="shared" si="5"/>
        <v>16.629505235528214</v>
      </c>
      <c r="N48" s="102">
        <v>2.5</v>
      </c>
      <c r="O48" s="108" t="s">
        <v>260</v>
      </c>
    </row>
    <row r="49" spans="1:15" ht="12.75">
      <c r="A49" s="43">
        <v>45</v>
      </c>
      <c r="B49" s="34" t="s">
        <v>46</v>
      </c>
      <c r="C49" s="37">
        <f t="shared" si="2"/>
        <v>1079.67</v>
      </c>
      <c r="D49" s="78">
        <v>18</v>
      </c>
      <c r="E49" s="56">
        <v>1079.67</v>
      </c>
      <c r="F49" s="56">
        <v>0</v>
      </c>
      <c r="G49" s="82">
        <f t="shared" si="6"/>
        <v>746.73</v>
      </c>
      <c r="H49" s="55">
        <f t="shared" si="3"/>
        <v>69.16279974436634</v>
      </c>
      <c r="I49" s="58">
        <f t="shared" si="7"/>
        <v>12</v>
      </c>
      <c r="J49" s="99">
        <f t="shared" si="4"/>
        <v>332.94</v>
      </c>
      <c r="K49" s="100">
        <v>332.94</v>
      </c>
      <c r="L49" s="100">
        <v>0</v>
      </c>
      <c r="M49" s="101">
        <f t="shared" si="5"/>
        <v>30.83720025563366</v>
      </c>
      <c r="N49" s="102">
        <v>6</v>
      </c>
      <c r="O49" s="108" t="s">
        <v>255</v>
      </c>
    </row>
    <row r="50" spans="1:15" ht="12.75">
      <c r="A50" s="43">
        <v>46</v>
      </c>
      <c r="B50" s="34" t="s">
        <v>47</v>
      </c>
      <c r="C50" s="37">
        <f t="shared" si="2"/>
        <v>3368.62</v>
      </c>
      <c r="D50" s="78">
        <v>70</v>
      </c>
      <c r="E50" s="56">
        <v>3368.62</v>
      </c>
      <c r="F50" s="56">
        <v>0</v>
      </c>
      <c r="G50" s="82">
        <f t="shared" si="6"/>
        <v>2956.6499999999996</v>
      </c>
      <c r="H50" s="70">
        <f t="shared" si="3"/>
        <v>87.77036293793897</v>
      </c>
      <c r="I50" s="58">
        <f t="shared" si="7"/>
        <v>62</v>
      </c>
      <c r="J50" s="99">
        <f t="shared" si="4"/>
        <v>411.97</v>
      </c>
      <c r="K50" s="100">
        <v>411.97</v>
      </c>
      <c r="L50" s="100">
        <v>0</v>
      </c>
      <c r="M50" s="96">
        <f t="shared" si="5"/>
        <v>12.22963706206103</v>
      </c>
      <c r="N50" s="102">
        <v>8</v>
      </c>
      <c r="O50" s="108" t="s">
        <v>205</v>
      </c>
    </row>
    <row r="51" spans="1:15" ht="12.75">
      <c r="A51" s="43">
        <v>47</v>
      </c>
      <c r="B51" s="34" t="s">
        <v>48</v>
      </c>
      <c r="C51" s="37">
        <f t="shared" si="2"/>
        <v>646.49</v>
      </c>
      <c r="D51" s="78">
        <v>12</v>
      </c>
      <c r="E51" s="56">
        <v>646.49</v>
      </c>
      <c r="F51" s="56">
        <v>0</v>
      </c>
      <c r="G51" s="82">
        <f t="shared" si="6"/>
        <v>646.49</v>
      </c>
      <c r="H51" s="55">
        <f t="shared" si="3"/>
        <v>100</v>
      </c>
      <c r="I51" s="58">
        <f t="shared" si="7"/>
        <v>12</v>
      </c>
      <c r="J51" s="99">
        <f t="shared" si="4"/>
        <v>0</v>
      </c>
      <c r="K51" s="100">
        <v>0</v>
      </c>
      <c r="L51" s="100">
        <v>0</v>
      </c>
      <c r="M51" s="101">
        <f t="shared" si="5"/>
        <v>0</v>
      </c>
      <c r="N51" s="102">
        <v>0</v>
      </c>
      <c r="O51" s="108" t="s">
        <v>173</v>
      </c>
    </row>
    <row r="52" spans="1:15" ht="12.75">
      <c r="A52" s="43">
        <v>48</v>
      </c>
      <c r="B52" s="34" t="s">
        <v>49</v>
      </c>
      <c r="C52" s="37">
        <f t="shared" si="2"/>
        <v>418.21</v>
      </c>
      <c r="D52" s="78">
        <v>8</v>
      </c>
      <c r="E52" s="56">
        <v>418.21</v>
      </c>
      <c r="F52" s="56">
        <v>0</v>
      </c>
      <c r="G52" s="82">
        <f t="shared" si="6"/>
        <v>309.40999999999997</v>
      </c>
      <c r="H52" s="55">
        <f t="shared" si="3"/>
        <v>73.9843619234356</v>
      </c>
      <c r="I52" s="58">
        <f t="shared" si="7"/>
        <v>6</v>
      </c>
      <c r="J52" s="99">
        <f t="shared" si="4"/>
        <v>108.8</v>
      </c>
      <c r="K52" s="100">
        <v>108.8</v>
      </c>
      <c r="L52" s="100">
        <v>0</v>
      </c>
      <c r="M52" s="101">
        <f t="shared" si="5"/>
        <v>26.0156380765644</v>
      </c>
      <c r="N52" s="102">
        <v>2</v>
      </c>
      <c r="O52" s="108" t="s">
        <v>220</v>
      </c>
    </row>
    <row r="53" spans="1:15" ht="12.75">
      <c r="A53" s="43">
        <v>49</v>
      </c>
      <c r="B53" s="34" t="s">
        <v>50</v>
      </c>
      <c r="C53" s="37">
        <f t="shared" si="2"/>
        <v>416.35</v>
      </c>
      <c r="D53" s="78">
        <v>8</v>
      </c>
      <c r="E53" s="56">
        <v>416.35</v>
      </c>
      <c r="F53" s="56">
        <v>0</v>
      </c>
      <c r="G53" s="82">
        <f t="shared" si="6"/>
        <v>416.35</v>
      </c>
      <c r="H53" s="70">
        <f t="shared" si="3"/>
        <v>100</v>
      </c>
      <c r="I53" s="58">
        <f t="shared" si="7"/>
        <v>8</v>
      </c>
      <c r="J53" s="99">
        <f t="shared" si="4"/>
        <v>0</v>
      </c>
      <c r="K53" s="100">
        <v>0</v>
      </c>
      <c r="L53" s="100">
        <v>0</v>
      </c>
      <c r="M53" s="96">
        <f t="shared" si="5"/>
        <v>0</v>
      </c>
      <c r="N53" s="102">
        <v>0</v>
      </c>
      <c r="O53" s="108" t="s">
        <v>173</v>
      </c>
    </row>
    <row r="54" spans="1:15" ht="12.75">
      <c r="A54" s="43">
        <v>50</v>
      </c>
      <c r="B54" s="34" t="s">
        <v>51</v>
      </c>
      <c r="C54" s="37">
        <f t="shared" si="2"/>
        <v>429.74</v>
      </c>
      <c r="D54" s="78">
        <v>8</v>
      </c>
      <c r="E54" s="56">
        <v>429.74</v>
      </c>
      <c r="F54" s="56">
        <v>0</v>
      </c>
      <c r="G54" s="82">
        <f t="shared" si="6"/>
        <v>381.05</v>
      </c>
      <c r="H54" s="55">
        <f t="shared" si="3"/>
        <v>88.66989342393074</v>
      </c>
      <c r="I54" s="58">
        <f t="shared" si="7"/>
        <v>7</v>
      </c>
      <c r="J54" s="99">
        <f t="shared" si="4"/>
        <v>48.69</v>
      </c>
      <c r="K54" s="100">
        <v>48.69</v>
      </c>
      <c r="L54" s="100">
        <v>0</v>
      </c>
      <c r="M54" s="101">
        <f t="shared" si="5"/>
        <v>11.330106576069255</v>
      </c>
      <c r="N54" s="102">
        <v>1</v>
      </c>
      <c r="O54" s="108">
        <v>4</v>
      </c>
    </row>
    <row r="55" spans="1:15" s="118" customFormat="1" ht="12.75">
      <c r="A55" s="43">
        <v>51</v>
      </c>
      <c r="B55" s="34" t="s">
        <v>52</v>
      </c>
      <c r="C55" s="37">
        <f t="shared" si="2"/>
        <v>421.95</v>
      </c>
      <c r="D55" s="78">
        <v>8</v>
      </c>
      <c r="E55" s="56">
        <v>421.95</v>
      </c>
      <c r="F55" s="56">
        <v>0</v>
      </c>
      <c r="G55" s="82">
        <f t="shared" si="6"/>
        <v>421.95</v>
      </c>
      <c r="H55" s="55">
        <f t="shared" si="3"/>
        <v>100</v>
      </c>
      <c r="I55" s="58">
        <f t="shared" si="7"/>
        <v>8</v>
      </c>
      <c r="J55" s="99">
        <f t="shared" si="4"/>
        <v>0</v>
      </c>
      <c r="K55" s="100">
        <v>0</v>
      </c>
      <c r="L55" s="100">
        <v>0</v>
      </c>
      <c r="M55" s="101">
        <f t="shared" si="5"/>
        <v>0</v>
      </c>
      <c r="N55" s="102">
        <v>0</v>
      </c>
      <c r="O55" s="108" t="s">
        <v>173</v>
      </c>
    </row>
    <row r="56" spans="1:15" ht="12.75">
      <c r="A56" s="43">
        <v>52</v>
      </c>
      <c r="B56" s="34" t="s">
        <v>53</v>
      </c>
      <c r="C56" s="37">
        <f t="shared" si="2"/>
        <v>437.65</v>
      </c>
      <c r="D56" s="78">
        <v>8</v>
      </c>
      <c r="E56" s="56">
        <v>437.65</v>
      </c>
      <c r="F56" s="56">
        <v>0</v>
      </c>
      <c r="G56" s="82">
        <f t="shared" si="6"/>
        <v>358.78</v>
      </c>
      <c r="H56" s="70">
        <f t="shared" si="3"/>
        <v>81.97875014280818</v>
      </c>
      <c r="I56" s="58">
        <f t="shared" si="7"/>
        <v>5.7</v>
      </c>
      <c r="J56" s="99">
        <f t="shared" si="4"/>
        <v>78.87</v>
      </c>
      <c r="K56" s="100">
        <v>78.87</v>
      </c>
      <c r="L56" s="100">
        <v>0</v>
      </c>
      <c r="M56" s="96">
        <f t="shared" si="5"/>
        <v>18.02124985719182</v>
      </c>
      <c r="N56" s="102">
        <v>2.3</v>
      </c>
      <c r="O56" s="108" t="s">
        <v>256</v>
      </c>
    </row>
    <row r="57" spans="1:15" ht="12.75">
      <c r="A57" s="43">
        <v>53</v>
      </c>
      <c r="B57" s="34" t="s">
        <v>54</v>
      </c>
      <c r="C57" s="37">
        <f t="shared" si="2"/>
        <v>646.84</v>
      </c>
      <c r="D57" s="78">
        <v>12</v>
      </c>
      <c r="E57" s="56">
        <v>646.84</v>
      </c>
      <c r="F57" s="56">
        <v>0</v>
      </c>
      <c r="G57" s="82">
        <f t="shared" si="6"/>
        <v>605.69</v>
      </c>
      <c r="H57" s="55">
        <f t="shared" si="3"/>
        <v>93.63830313524211</v>
      </c>
      <c r="I57" s="58">
        <f t="shared" si="7"/>
        <v>11.3</v>
      </c>
      <c r="J57" s="99">
        <f t="shared" si="4"/>
        <v>41.15</v>
      </c>
      <c r="K57" s="100">
        <v>41.15</v>
      </c>
      <c r="L57" s="100">
        <v>0</v>
      </c>
      <c r="M57" s="101">
        <f t="shared" si="5"/>
        <v>6.361696864757889</v>
      </c>
      <c r="N57" s="102">
        <v>0.7</v>
      </c>
      <c r="O57" s="108" t="s">
        <v>257</v>
      </c>
    </row>
    <row r="58" spans="1:15" ht="12.75">
      <c r="A58" s="43">
        <v>54</v>
      </c>
      <c r="B58" s="34" t="s">
        <v>55</v>
      </c>
      <c r="C58" s="37">
        <f t="shared" si="2"/>
        <v>430.15</v>
      </c>
      <c r="D58" s="78">
        <v>8</v>
      </c>
      <c r="E58" s="56">
        <v>430.15</v>
      </c>
      <c r="F58" s="56">
        <v>0</v>
      </c>
      <c r="G58" s="82">
        <f t="shared" si="6"/>
        <v>430.15</v>
      </c>
      <c r="H58" s="55">
        <f t="shared" si="3"/>
        <v>100</v>
      </c>
      <c r="I58" s="58">
        <f t="shared" si="7"/>
        <v>8</v>
      </c>
      <c r="J58" s="99">
        <f t="shared" si="4"/>
        <v>0</v>
      </c>
      <c r="K58" s="100">
        <v>0</v>
      </c>
      <c r="L58" s="100">
        <v>0</v>
      </c>
      <c r="M58" s="101">
        <f t="shared" si="5"/>
        <v>0</v>
      </c>
      <c r="N58" s="102">
        <v>0</v>
      </c>
      <c r="O58" s="108" t="s">
        <v>173</v>
      </c>
    </row>
    <row r="59" spans="1:15" ht="12.75">
      <c r="A59" s="43">
        <v>55</v>
      </c>
      <c r="B59" s="34" t="s">
        <v>56</v>
      </c>
      <c r="C59" s="37">
        <f t="shared" si="2"/>
        <v>748.5</v>
      </c>
      <c r="D59" s="78">
        <v>12</v>
      </c>
      <c r="E59" s="56">
        <v>748.5</v>
      </c>
      <c r="F59" s="56">
        <v>0</v>
      </c>
      <c r="G59" s="82">
        <f t="shared" si="6"/>
        <v>748.5</v>
      </c>
      <c r="H59" s="70">
        <f t="shared" si="3"/>
        <v>100</v>
      </c>
      <c r="I59" s="58">
        <f t="shared" si="7"/>
        <v>12</v>
      </c>
      <c r="J59" s="99">
        <f t="shared" si="4"/>
        <v>0</v>
      </c>
      <c r="K59" s="100">
        <v>0</v>
      </c>
      <c r="L59" s="100">
        <v>0</v>
      </c>
      <c r="M59" s="96">
        <f t="shared" si="5"/>
        <v>0</v>
      </c>
      <c r="N59" s="102">
        <v>0</v>
      </c>
      <c r="O59" s="108" t="s">
        <v>173</v>
      </c>
    </row>
    <row r="60" spans="1:15" ht="12.75">
      <c r="A60" s="43">
        <v>56</v>
      </c>
      <c r="B60" s="34" t="s">
        <v>57</v>
      </c>
      <c r="C60" s="37">
        <f t="shared" si="2"/>
        <v>2590.32</v>
      </c>
      <c r="D60" s="78">
        <v>56</v>
      </c>
      <c r="E60" s="56">
        <v>2439.92</v>
      </c>
      <c r="F60" s="56">
        <v>150.4</v>
      </c>
      <c r="G60" s="82">
        <f t="shared" si="6"/>
        <v>2326.3</v>
      </c>
      <c r="H60" s="55">
        <f t="shared" si="3"/>
        <v>89.8074369189907</v>
      </c>
      <c r="I60" s="58">
        <f t="shared" si="7"/>
        <v>50</v>
      </c>
      <c r="J60" s="99">
        <f t="shared" si="4"/>
        <v>264.02</v>
      </c>
      <c r="K60" s="100">
        <v>264.02</v>
      </c>
      <c r="L60" s="100">
        <v>0</v>
      </c>
      <c r="M60" s="101">
        <f t="shared" si="5"/>
        <v>10.192563081009297</v>
      </c>
      <c r="N60" s="102">
        <v>6</v>
      </c>
      <c r="O60" s="108" t="s">
        <v>221</v>
      </c>
    </row>
    <row r="61" spans="1:15" ht="12.75">
      <c r="A61" s="43">
        <v>57</v>
      </c>
      <c r="B61" s="35" t="s">
        <v>58</v>
      </c>
      <c r="C61" s="37">
        <f t="shared" si="2"/>
        <v>3082.38</v>
      </c>
      <c r="D61" s="78">
        <v>60</v>
      </c>
      <c r="E61" s="56">
        <v>3082.38</v>
      </c>
      <c r="F61" s="56">
        <v>0</v>
      </c>
      <c r="G61" s="82">
        <f t="shared" si="6"/>
        <v>2815.3900000000003</v>
      </c>
      <c r="H61" s="55">
        <f t="shared" si="3"/>
        <v>91.33818672584172</v>
      </c>
      <c r="I61" s="58">
        <f t="shared" si="7"/>
        <v>55</v>
      </c>
      <c r="J61" s="99">
        <f t="shared" si="4"/>
        <v>266.99</v>
      </c>
      <c r="K61" s="100">
        <v>266.99</v>
      </c>
      <c r="L61" s="100">
        <v>0</v>
      </c>
      <c r="M61" s="101">
        <f t="shared" si="5"/>
        <v>8.661813274158277</v>
      </c>
      <c r="N61" s="102">
        <v>5</v>
      </c>
      <c r="O61" s="108" t="s">
        <v>258</v>
      </c>
    </row>
    <row r="62" spans="1:15" ht="22.5" customHeight="1">
      <c r="A62" s="43">
        <v>58</v>
      </c>
      <c r="B62" s="34" t="s">
        <v>59</v>
      </c>
      <c r="C62" s="37">
        <f t="shared" si="2"/>
        <v>5194.56</v>
      </c>
      <c r="D62" s="79">
        <v>80</v>
      </c>
      <c r="E62" s="57">
        <v>5194.56</v>
      </c>
      <c r="F62" s="57">
        <v>0</v>
      </c>
      <c r="G62" s="82">
        <f t="shared" si="6"/>
        <v>4764.040000000001</v>
      </c>
      <c r="H62" s="70">
        <f t="shared" si="3"/>
        <v>91.7120988110639</v>
      </c>
      <c r="I62" s="58">
        <f t="shared" si="7"/>
        <v>76</v>
      </c>
      <c r="J62" s="99">
        <f t="shared" si="4"/>
        <v>430.52</v>
      </c>
      <c r="K62" s="100">
        <v>430.52</v>
      </c>
      <c r="L62" s="100">
        <v>0</v>
      </c>
      <c r="M62" s="96">
        <f t="shared" si="5"/>
        <v>8.287901188936104</v>
      </c>
      <c r="N62" s="102">
        <v>4</v>
      </c>
      <c r="O62" s="105" t="s">
        <v>343</v>
      </c>
    </row>
    <row r="63" spans="1:15" ht="22.5" customHeight="1">
      <c r="A63" s="43">
        <v>59</v>
      </c>
      <c r="B63" s="40" t="s">
        <v>195</v>
      </c>
      <c r="C63" s="37">
        <f t="shared" si="2"/>
        <v>6009.4</v>
      </c>
      <c r="D63" s="78">
        <v>8</v>
      </c>
      <c r="E63" s="56">
        <v>4929.8</v>
      </c>
      <c r="F63" s="56">
        <v>1079.6</v>
      </c>
      <c r="G63" s="82">
        <f t="shared" si="6"/>
        <v>3741.66</v>
      </c>
      <c r="H63" s="55">
        <f t="shared" si="3"/>
        <v>62.263453922188575</v>
      </c>
      <c r="I63" s="58">
        <f t="shared" si="7"/>
        <v>6.24</v>
      </c>
      <c r="J63" s="99">
        <f t="shared" si="4"/>
        <v>2267.74</v>
      </c>
      <c r="K63" s="100">
        <v>2267.74</v>
      </c>
      <c r="L63" s="100">
        <v>0</v>
      </c>
      <c r="M63" s="101">
        <f t="shared" si="5"/>
        <v>37.736546077811425</v>
      </c>
      <c r="N63" s="102">
        <v>1.76</v>
      </c>
      <c r="O63" s="105" t="s">
        <v>234</v>
      </c>
    </row>
    <row r="64" spans="1:15" ht="12.75">
      <c r="A64" s="43">
        <v>60</v>
      </c>
      <c r="B64" s="34" t="s">
        <v>60</v>
      </c>
      <c r="C64" s="37">
        <f t="shared" si="2"/>
        <v>4383.34</v>
      </c>
      <c r="D64" s="78">
        <v>80</v>
      </c>
      <c r="E64" s="56">
        <v>4383.34</v>
      </c>
      <c r="F64" s="56">
        <v>0</v>
      </c>
      <c r="G64" s="82">
        <f t="shared" si="6"/>
        <v>3880.36</v>
      </c>
      <c r="H64" s="55">
        <f t="shared" si="3"/>
        <v>88.5251885548463</v>
      </c>
      <c r="I64" s="58">
        <f t="shared" si="7"/>
        <v>71</v>
      </c>
      <c r="J64" s="99">
        <f t="shared" si="4"/>
        <v>502.98</v>
      </c>
      <c r="K64" s="100">
        <v>502.98</v>
      </c>
      <c r="L64" s="100">
        <v>0</v>
      </c>
      <c r="M64" s="101">
        <f t="shared" si="5"/>
        <v>11.474811445153705</v>
      </c>
      <c r="N64" s="102">
        <v>9</v>
      </c>
      <c r="O64" s="106" t="s">
        <v>259</v>
      </c>
    </row>
    <row r="65" spans="1:15" ht="25.5" customHeight="1">
      <c r="A65" s="43">
        <v>61</v>
      </c>
      <c r="B65" s="34" t="s">
        <v>61</v>
      </c>
      <c r="C65" s="37">
        <f t="shared" si="2"/>
        <v>6127.38</v>
      </c>
      <c r="D65" s="78">
        <v>119</v>
      </c>
      <c r="E65" s="56">
        <v>6127.38</v>
      </c>
      <c r="F65" s="56">
        <v>0</v>
      </c>
      <c r="G65" s="82">
        <f t="shared" si="6"/>
        <v>5190.58</v>
      </c>
      <c r="H65" s="70">
        <f t="shared" si="3"/>
        <v>84.71124689508403</v>
      </c>
      <c r="I65" s="58">
        <f t="shared" si="7"/>
        <v>103</v>
      </c>
      <c r="J65" s="99">
        <f t="shared" si="4"/>
        <v>936.8</v>
      </c>
      <c r="K65" s="100">
        <v>936.8</v>
      </c>
      <c r="L65" s="100">
        <v>0</v>
      </c>
      <c r="M65" s="96">
        <f t="shared" si="5"/>
        <v>15.288753104915969</v>
      </c>
      <c r="N65" s="102">
        <v>16</v>
      </c>
      <c r="O65" s="105" t="s">
        <v>261</v>
      </c>
    </row>
    <row r="66" spans="1:15" ht="25.5" customHeight="1">
      <c r="A66" s="43">
        <v>62</v>
      </c>
      <c r="B66" s="34" t="s">
        <v>62</v>
      </c>
      <c r="C66" s="37">
        <f t="shared" si="2"/>
        <v>6156.22</v>
      </c>
      <c r="D66" s="78">
        <v>119</v>
      </c>
      <c r="E66" s="56">
        <v>6156.22</v>
      </c>
      <c r="F66" s="56">
        <v>0</v>
      </c>
      <c r="G66" s="82">
        <f t="shared" si="6"/>
        <v>5479.41</v>
      </c>
      <c r="H66" s="55">
        <f t="shared" si="3"/>
        <v>89.00607840525517</v>
      </c>
      <c r="I66" s="58">
        <f t="shared" si="7"/>
        <v>107</v>
      </c>
      <c r="J66" s="99">
        <f t="shared" si="4"/>
        <v>676.81</v>
      </c>
      <c r="K66" s="100">
        <v>676.81</v>
      </c>
      <c r="L66" s="100">
        <v>0</v>
      </c>
      <c r="M66" s="101">
        <f t="shared" si="5"/>
        <v>10.993921594744833</v>
      </c>
      <c r="N66" s="102">
        <v>12</v>
      </c>
      <c r="O66" s="110" t="s">
        <v>262</v>
      </c>
    </row>
    <row r="67" spans="1:15" ht="12.75">
      <c r="A67" s="43">
        <v>63</v>
      </c>
      <c r="B67" s="34" t="s">
        <v>63</v>
      </c>
      <c r="C67" s="37">
        <f t="shared" si="2"/>
        <v>2139.7</v>
      </c>
      <c r="D67" s="78">
        <v>36</v>
      </c>
      <c r="E67" s="56">
        <v>2139.7</v>
      </c>
      <c r="F67" s="56">
        <v>0</v>
      </c>
      <c r="G67" s="82">
        <f t="shared" si="6"/>
        <v>1897.5299999999997</v>
      </c>
      <c r="H67" s="55">
        <f t="shared" si="3"/>
        <v>88.6820582324625</v>
      </c>
      <c r="I67" s="58">
        <f t="shared" si="7"/>
        <v>32</v>
      </c>
      <c r="J67" s="99">
        <f t="shared" si="4"/>
        <v>242.17</v>
      </c>
      <c r="K67" s="100">
        <v>242.17</v>
      </c>
      <c r="L67" s="100">
        <v>0</v>
      </c>
      <c r="M67" s="101">
        <f t="shared" si="5"/>
        <v>11.317941767537505</v>
      </c>
      <c r="N67" s="102">
        <v>4</v>
      </c>
      <c r="O67" s="107" t="s">
        <v>263</v>
      </c>
    </row>
    <row r="68" spans="1:15" ht="44.25" customHeight="1">
      <c r="A68" s="43">
        <v>64</v>
      </c>
      <c r="B68" s="34" t="s">
        <v>64</v>
      </c>
      <c r="C68" s="37">
        <f t="shared" si="2"/>
        <v>14566.08</v>
      </c>
      <c r="D68" s="78">
        <v>287</v>
      </c>
      <c r="E68" s="56">
        <v>14566.08</v>
      </c>
      <c r="F68" s="56">
        <v>0</v>
      </c>
      <c r="G68" s="82">
        <f t="shared" si="6"/>
        <v>12426.67</v>
      </c>
      <c r="H68" s="70">
        <f t="shared" si="3"/>
        <v>85.31238329049408</v>
      </c>
      <c r="I68" s="58">
        <f t="shared" si="7"/>
        <v>251</v>
      </c>
      <c r="J68" s="99">
        <f t="shared" si="4"/>
        <v>2139.41</v>
      </c>
      <c r="K68" s="100">
        <v>2139.41</v>
      </c>
      <c r="L68" s="100">
        <v>0</v>
      </c>
      <c r="M68" s="96">
        <f t="shared" si="5"/>
        <v>14.687616709505917</v>
      </c>
      <c r="N68" s="102">
        <v>36</v>
      </c>
      <c r="O68" s="105" t="s">
        <v>264</v>
      </c>
    </row>
    <row r="69" spans="1:15" ht="24.75" customHeight="1">
      <c r="A69" s="43">
        <v>65</v>
      </c>
      <c r="B69" s="34" t="s">
        <v>65</v>
      </c>
      <c r="C69" s="37">
        <f t="shared" si="2"/>
        <v>8268.77</v>
      </c>
      <c r="D69" s="78">
        <v>144</v>
      </c>
      <c r="E69" s="56">
        <v>8268.77</v>
      </c>
      <c r="F69" s="56">
        <v>0</v>
      </c>
      <c r="G69" s="82">
        <f aca="true" t="shared" si="8" ref="G69:G100">C69-J69</f>
        <v>7447.200000000001</v>
      </c>
      <c r="H69" s="55">
        <f t="shared" si="3"/>
        <v>90.0641812506576</v>
      </c>
      <c r="I69" s="58">
        <f aca="true" t="shared" si="9" ref="I69:I100">D69-N69</f>
        <v>129</v>
      </c>
      <c r="J69" s="99">
        <f t="shared" si="4"/>
        <v>821.57</v>
      </c>
      <c r="K69" s="100">
        <v>821.57</v>
      </c>
      <c r="L69" s="100">
        <v>0</v>
      </c>
      <c r="M69" s="101">
        <f t="shared" si="5"/>
        <v>9.935818749342403</v>
      </c>
      <c r="N69" s="102">
        <v>15</v>
      </c>
      <c r="O69" s="105" t="s">
        <v>265</v>
      </c>
    </row>
    <row r="70" spans="1:15" ht="14.25" customHeight="1">
      <c r="A70" s="43">
        <v>66</v>
      </c>
      <c r="B70" s="34" t="s">
        <v>66</v>
      </c>
      <c r="C70" s="37">
        <f aca="true" t="shared" si="10" ref="C70:C133">E70+F70</f>
        <v>3506.01</v>
      </c>
      <c r="D70" s="78">
        <v>80</v>
      </c>
      <c r="E70" s="56">
        <v>3506.01</v>
      </c>
      <c r="F70" s="56">
        <v>0</v>
      </c>
      <c r="G70" s="82">
        <f t="shared" si="8"/>
        <v>2941.3100000000004</v>
      </c>
      <c r="H70" s="55">
        <f aca="true" t="shared" si="11" ref="H70:H133">G70/C70*100</f>
        <v>83.89337166750809</v>
      </c>
      <c r="I70" s="58">
        <f t="shared" si="9"/>
        <v>66</v>
      </c>
      <c r="J70" s="99">
        <f aca="true" t="shared" si="12" ref="J70:J133">K70+L70</f>
        <v>564.7</v>
      </c>
      <c r="K70" s="100">
        <v>564.7</v>
      </c>
      <c r="L70" s="100">
        <v>0</v>
      </c>
      <c r="M70" s="101">
        <f aca="true" t="shared" si="13" ref="M70:M133">100-H70</f>
        <v>16.10662833249191</v>
      </c>
      <c r="N70" s="102">
        <v>14</v>
      </c>
      <c r="O70" s="106" t="s">
        <v>266</v>
      </c>
    </row>
    <row r="71" spans="1:15" ht="12.75">
      <c r="A71" s="43">
        <v>67</v>
      </c>
      <c r="B71" s="34" t="s">
        <v>67</v>
      </c>
      <c r="C71" s="37">
        <f t="shared" si="10"/>
        <v>4173.07</v>
      </c>
      <c r="D71" s="78">
        <v>80</v>
      </c>
      <c r="E71" s="56">
        <v>4173.07</v>
      </c>
      <c r="F71" s="56">
        <v>0</v>
      </c>
      <c r="G71" s="82">
        <f t="shared" si="8"/>
        <v>3714.8999999999996</v>
      </c>
      <c r="H71" s="70">
        <f t="shared" si="11"/>
        <v>89.02079284555495</v>
      </c>
      <c r="I71" s="58">
        <f t="shared" si="9"/>
        <v>71</v>
      </c>
      <c r="J71" s="99">
        <f t="shared" si="12"/>
        <v>458.17</v>
      </c>
      <c r="K71" s="104">
        <v>458.17</v>
      </c>
      <c r="L71" s="104">
        <v>0</v>
      </c>
      <c r="M71" s="96">
        <f t="shared" si="13"/>
        <v>10.97920715444505</v>
      </c>
      <c r="N71" s="102">
        <v>9</v>
      </c>
      <c r="O71" s="108" t="s">
        <v>267</v>
      </c>
    </row>
    <row r="72" spans="1:15" ht="15.75" customHeight="1">
      <c r="A72" s="43">
        <v>68</v>
      </c>
      <c r="B72" s="34" t="s">
        <v>342</v>
      </c>
      <c r="C72" s="37">
        <f t="shared" si="10"/>
        <v>3313.06</v>
      </c>
      <c r="D72" s="78">
        <v>70</v>
      </c>
      <c r="E72" s="56">
        <v>3313.06</v>
      </c>
      <c r="F72" s="56">
        <v>0</v>
      </c>
      <c r="G72" s="82">
        <f t="shared" si="8"/>
        <v>2726.1099999999997</v>
      </c>
      <c r="H72" s="55">
        <f t="shared" si="11"/>
        <v>82.28374976607728</v>
      </c>
      <c r="I72" s="58">
        <f t="shared" si="9"/>
        <v>60</v>
      </c>
      <c r="J72" s="99">
        <f t="shared" si="12"/>
        <v>586.95</v>
      </c>
      <c r="K72" s="100">
        <v>586.95</v>
      </c>
      <c r="L72" s="100">
        <v>0</v>
      </c>
      <c r="M72" s="101">
        <f t="shared" si="13"/>
        <v>17.71625023392272</v>
      </c>
      <c r="N72" s="102">
        <v>10</v>
      </c>
      <c r="O72" s="105" t="s">
        <v>206</v>
      </c>
    </row>
    <row r="73" spans="1:15" ht="12.75">
      <c r="A73" s="43">
        <v>69</v>
      </c>
      <c r="B73" s="35" t="s">
        <v>68</v>
      </c>
      <c r="C73" s="37">
        <f t="shared" si="10"/>
        <v>2018.19</v>
      </c>
      <c r="D73" s="78">
        <v>48</v>
      </c>
      <c r="E73" s="56">
        <v>2018.19</v>
      </c>
      <c r="F73" s="56">
        <v>0</v>
      </c>
      <c r="G73" s="82">
        <f t="shared" si="8"/>
        <v>1828.44</v>
      </c>
      <c r="H73" s="55">
        <f t="shared" si="11"/>
        <v>90.59801108914424</v>
      </c>
      <c r="I73" s="58">
        <f t="shared" si="9"/>
        <v>44</v>
      </c>
      <c r="J73" s="99">
        <f t="shared" si="12"/>
        <v>189.75</v>
      </c>
      <c r="K73" s="100">
        <v>189.75</v>
      </c>
      <c r="L73" s="100">
        <v>0</v>
      </c>
      <c r="M73" s="101">
        <f t="shared" si="13"/>
        <v>9.401988910855763</v>
      </c>
      <c r="N73" s="102">
        <v>4</v>
      </c>
      <c r="O73" s="106" t="s">
        <v>207</v>
      </c>
    </row>
    <row r="74" spans="1:15" ht="12.75">
      <c r="A74" s="43">
        <v>70</v>
      </c>
      <c r="B74" s="34" t="s">
        <v>69</v>
      </c>
      <c r="C74" s="37">
        <f t="shared" si="10"/>
        <v>2073.9</v>
      </c>
      <c r="D74" s="78">
        <v>36</v>
      </c>
      <c r="E74" s="56">
        <v>2073.9</v>
      </c>
      <c r="F74" s="56">
        <v>0</v>
      </c>
      <c r="G74" s="82">
        <f t="shared" si="8"/>
        <v>2073.9</v>
      </c>
      <c r="H74" s="70">
        <f t="shared" si="11"/>
        <v>100</v>
      </c>
      <c r="I74" s="58">
        <f t="shared" si="9"/>
        <v>36</v>
      </c>
      <c r="J74" s="99">
        <f t="shared" si="12"/>
        <v>0</v>
      </c>
      <c r="K74" s="100">
        <v>0</v>
      </c>
      <c r="L74" s="100">
        <v>0</v>
      </c>
      <c r="M74" s="96">
        <f t="shared" si="13"/>
        <v>0</v>
      </c>
      <c r="N74" s="102">
        <v>0</v>
      </c>
      <c r="O74" s="108" t="s">
        <v>173</v>
      </c>
    </row>
    <row r="75" spans="1:15" ht="12.75">
      <c r="A75" s="43">
        <v>71</v>
      </c>
      <c r="B75" s="34" t="s">
        <v>70</v>
      </c>
      <c r="C75" s="37">
        <f t="shared" si="10"/>
        <v>2127.07</v>
      </c>
      <c r="D75" s="78">
        <v>36</v>
      </c>
      <c r="E75" s="56">
        <v>2127.07</v>
      </c>
      <c r="F75" s="56">
        <v>0</v>
      </c>
      <c r="G75" s="82">
        <f t="shared" si="8"/>
        <v>2127.07</v>
      </c>
      <c r="H75" s="55">
        <f t="shared" si="11"/>
        <v>100</v>
      </c>
      <c r="I75" s="58">
        <f t="shared" si="9"/>
        <v>36</v>
      </c>
      <c r="J75" s="99">
        <f t="shared" si="12"/>
        <v>0</v>
      </c>
      <c r="K75" s="100">
        <v>0</v>
      </c>
      <c r="L75" s="100">
        <v>0</v>
      </c>
      <c r="M75" s="101">
        <f t="shared" si="13"/>
        <v>0</v>
      </c>
      <c r="N75" s="102">
        <v>0</v>
      </c>
      <c r="O75" s="108" t="s">
        <v>173</v>
      </c>
    </row>
    <row r="76" spans="1:15" ht="12.75">
      <c r="A76" s="43">
        <v>72</v>
      </c>
      <c r="B76" s="34" t="s">
        <v>71</v>
      </c>
      <c r="C76" s="37">
        <f t="shared" si="10"/>
        <v>2800.7</v>
      </c>
      <c r="D76" s="78">
        <v>60</v>
      </c>
      <c r="E76" s="56">
        <v>2800.7</v>
      </c>
      <c r="F76" s="56">
        <v>0</v>
      </c>
      <c r="G76" s="82">
        <f t="shared" si="8"/>
        <v>2245.29</v>
      </c>
      <c r="H76" s="55">
        <f t="shared" si="11"/>
        <v>80.16888634984112</v>
      </c>
      <c r="I76" s="58">
        <f t="shared" si="9"/>
        <v>49</v>
      </c>
      <c r="J76" s="99">
        <f t="shared" si="12"/>
        <v>555.41</v>
      </c>
      <c r="K76" s="100">
        <v>555.41</v>
      </c>
      <c r="L76" s="100">
        <v>0</v>
      </c>
      <c r="M76" s="101">
        <f t="shared" si="13"/>
        <v>19.831113650158883</v>
      </c>
      <c r="N76" s="102">
        <v>11</v>
      </c>
      <c r="O76" s="106" t="s">
        <v>208</v>
      </c>
    </row>
    <row r="77" spans="1:15" ht="12.75">
      <c r="A77" s="43">
        <v>73</v>
      </c>
      <c r="B77" s="34" t="s">
        <v>72</v>
      </c>
      <c r="C77" s="37">
        <f t="shared" si="10"/>
        <v>4420.14</v>
      </c>
      <c r="D77" s="78">
        <v>80</v>
      </c>
      <c r="E77" s="56">
        <v>4420.14</v>
      </c>
      <c r="F77" s="56">
        <v>0</v>
      </c>
      <c r="G77" s="82">
        <f t="shared" si="8"/>
        <v>3674.78</v>
      </c>
      <c r="H77" s="70">
        <f t="shared" si="11"/>
        <v>83.13718570000044</v>
      </c>
      <c r="I77" s="58">
        <f t="shared" si="9"/>
        <v>67</v>
      </c>
      <c r="J77" s="99">
        <f t="shared" si="12"/>
        <v>745.36</v>
      </c>
      <c r="K77" s="100">
        <v>745.36</v>
      </c>
      <c r="L77" s="100">
        <v>0</v>
      </c>
      <c r="M77" s="96">
        <f t="shared" si="13"/>
        <v>16.862814299999556</v>
      </c>
      <c r="N77" s="102">
        <v>13</v>
      </c>
      <c r="O77" s="106" t="s">
        <v>268</v>
      </c>
    </row>
    <row r="78" spans="1:15" ht="12.75">
      <c r="A78" s="43">
        <v>74</v>
      </c>
      <c r="B78" s="34" t="s">
        <v>73</v>
      </c>
      <c r="C78" s="37">
        <f t="shared" si="10"/>
        <v>2237.61</v>
      </c>
      <c r="D78" s="78">
        <v>40</v>
      </c>
      <c r="E78" s="56">
        <v>2237.61</v>
      </c>
      <c r="F78" s="56">
        <v>0</v>
      </c>
      <c r="G78" s="82">
        <f t="shared" si="8"/>
        <v>2237.61</v>
      </c>
      <c r="H78" s="55">
        <f t="shared" si="11"/>
        <v>100</v>
      </c>
      <c r="I78" s="58">
        <f t="shared" si="9"/>
        <v>40</v>
      </c>
      <c r="J78" s="99">
        <f t="shared" si="12"/>
        <v>0</v>
      </c>
      <c r="K78" s="100">
        <v>0</v>
      </c>
      <c r="L78" s="100">
        <v>0</v>
      </c>
      <c r="M78" s="101">
        <f t="shared" si="13"/>
        <v>0</v>
      </c>
      <c r="N78" s="102">
        <v>0</v>
      </c>
      <c r="O78" s="108" t="s">
        <v>173</v>
      </c>
    </row>
    <row r="79" spans="1:15" ht="12.75">
      <c r="A79" s="43">
        <v>75</v>
      </c>
      <c r="B79" s="34" t="s">
        <v>74</v>
      </c>
      <c r="C79" s="37">
        <f t="shared" si="10"/>
        <v>2071.06</v>
      </c>
      <c r="D79" s="78">
        <v>36</v>
      </c>
      <c r="E79" s="56">
        <v>2071.06</v>
      </c>
      <c r="F79" s="56">
        <v>0</v>
      </c>
      <c r="G79" s="82">
        <f t="shared" si="8"/>
        <v>1942.46</v>
      </c>
      <c r="H79" s="55">
        <f t="shared" si="11"/>
        <v>93.79061929639894</v>
      </c>
      <c r="I79" s="58">
        <f t="shared" si="9"/>
        <v>34</v>
      </c>
      <c r="J79" s="99">
        <f t="shared" si="12"/>
        <v>128.6</v>
      </c>
      <c r="K79" s="100">
        <v>128.6</v>
      </c>
      <c r="L79" s="100">
        <v>0</v>
      </c>
      <c r="M79" s="101">
        <f t="shared" si="13"/>
        <v>6.209380703601056</v>
      </c>
      <c r="N79" s="102">
        <v>2</v>
      </c>
      <c r="O79" s="108" t="s">
        <v>269</v>
      </c>
    </row>
    <row r="80" spans="1:15" ht="12.75">
      <c r="A80" s="43">
        <v>76</v>
      </c>
      <c r="B80" s="34" t="s">
        <v>75</v>
      </c>
      <c r="C80" s="37">
        <f t="shared" si="10"/>
        <v>3029.64</v>
      </c>
      <c r="D80" s="78">
        <v>60</v>
      </c>
      <c r="E80" s="56">
        <v>3029.64</v>
      </c>
      <c r="F80" s="56">
        <v>0</v>
      </c>
      <c r="G80" s="82">
        <f t="shared" si="8"/>
        <v>2553.31</v>
      </c>
      <c r="H80" s="70">
        <f t="shared" si="11"/>
        <v>84.27766995418597</v>
      </c>
      <c r="I80" s="58">
        <f t="shared" si="9"/>
        <v>50</v>
      </c>
      <c r="J80" s="99">
        <f t="shared" si="12"/>
        <v>476.33</v>
      </c>
      <c r="K80" s="100">
        <v>476.33</v>
      </c>
      <c r="L80" s="100">
        <v>0</v>
      </c>
      <c r="M80" s="96">
        <f t="shared" si="13"/>
        <v>15.722330045814033</v>
      </c>
      <c r="N80" s="102">
        <v>10</v>
      </c>
      <c r="O80" s="108" t="s">
        <v>270</v>
      </c>
    </row>
    <row r="81" spans="1:15" ht="12.75">
      <c r="A81" s="43">
        <v>77</v>
      </c>
      <c r="B81" s="34" t="s">
        <v>76</v>
      </c>
      <c r="C81" s="37">
        <f t="shared" si="10"/>
        <v>4579.82</v>
      </c>
      <c r="D81" s="78">
        <v>90</v>
      </c>
      <c r="E81" s="56">
        <v>4579.82</v>
      </c>
      <c r="F81" s="56">
        <v>0</v>
      </c>
      <c r="G81" s="82">
        <f t="shared" si="8"/>
        <v>4139.62</v>
      </c>
      <c r="H81" s="55">
        <f t="shared" si="11"/>
        <v>90.38826853457122</v>
      </c>
      <c r="I81" s="58">
        <f t="shared" si="9"/>
        <v>82</v>
      </c>
      <c r="J81" s="99">
        <f t="shared" si="12"/>
        <v>440.2</v>
      </c>
      <c r="K81" s="100">
        <v>440.2</v>
      </c>
      <c r="L81" s="100">
        <v>0</v>
      </c>
      <c r="M81" s="101">
        <f t="shared" si="13"/>
        <v>9.611731465428775</v>
      </c>
      <c r="N81" s="102">
        <v>8</v>
      </c>
      <c r="O81" s="108" t="s">
        <v>271</v>
      </c>
    </row>
    <row r="82" spans="1:15" ht="27" customHeight="1">
      <c r="A82" s="43">
        <v>78</v>
      </c>
      <c r="B82" s="34" t="s">
        <v>77</v>
      </c>
      <c r="C82" s="37">
        <f>E82+F82</f>
        <v>3999.91</v>
      </c>
      <c r="D82" s="78">
        <v>82</v>
      </c>
      <c r="E82" s="56">
        <v>3814.41</v>
      </c>
      <c r="F82" s="56">
        <f>88.7+L82</f>
        <v>185.5</v>
      </c>
      <c r="G82" s="82">
        <f t="shared" si="8"/>
        <v>3425.04</v>
      </c>
      <c r="H82" s="55">
        <f t="shared" si="11"/>
        <v>85.62792662834914</v>
      </c>
      <c r="I82" s="58">
        <f t="shared" si="9"/>
        <v>71</v>
      </c>
      <c r="J82" s="99">
        <f t="shared" si="12"/>
        <v>574.87</v>
      </c>
      <c r="K82" s="100">
        <v>478.07</v>
      </c>
      <c r="L82" s="100">
        <v>96.8</v>
      </c>
      <c r="M82" s="101">
        <f t="shared" si="13"/>
        <v>14.372073371650856</v>
      </c>
      <c r="N82" s="102">
        <v>11</v>
      </c>
      <c r="O82" s="110" t="s">
        <v>341</v>
      </c>
    </row>
    <row r="83" spans="1:15" ht="12.75">
      <c r="A83" s="43">
        <v>79</v>
      </c>
      <c r="B83" s="34" t="s">
        <v>78</v>
      </c>
      <c r="C83" s="37">
        <f t="shared" si="10"/>
        <v>3173.97</v>
      </c>
      <c r="D83" s="78">
        <v>68</v>
      </c>
      <c r="E83" s="56">
        <v>3127.77</v>
      </c>
      <c r="F83" s="56">
        <v>46.2</v>
      </c>
      <c r="G83" s="82">
        <f t="shared" si="8"/>
        <v>2531.62</v>
      </c>
      <c r="H83" s="70">
        <f t="shared" si="11"/>
        <v>79.76193851863755</v>
      </c>
      <c r="I83" s="58">
        <f t="shared" si="9"/>
        <v>55</v>
      </c>
      <c r="J83" s="99">
        <f t="shared" si="12"/>
        <v>642.35</v>
      </c>
      <c r="K83" s="100">
        <v>642.35</v>
      </c>
      <c r="L83" s="100">
        <v>0</v>
      </c>
      <c r="M83" s="96">
        <f t="shared" si="13"/>
        <v>20.23806148136245</v>
      </c>
      <c r="N83" s="102">
        <v>13</v>
      </c>
      <c r="O83" s="106" t="s">
        <v>272</v>
      </c>
    </row>
    <row r="84" spans="1:15" ht="12.75">
      <c r="A84" s="43">
        <v>80</v>
      </c>
      <c r="B84" s="34" t="s">
        <v>79</v>
      </c>
      <c r="C84" s="37">
        <f t="shared" si="10"/>
        <v>3264.9399999999996</v>
      </c>
      <c r="D84" s="78">
        <v>49</v>
      </c>
      <c r="E84" s="56">
        <v>2345.74</v>
      </c>
      <c r="F84" s="56">
        <v>919.2</v>
      </c>
      <c r="G84" s="82">
        <f t="shared" si="8"/>
        <v>3086.74</v>
      </c>
      <c r="H84" s="55">
        <f t="shared" si="11"/>
        <v>94.54201302321023</v>
      </c>
      <c r="I84" s="58">
        <f t="shared" si="9"/>
        <v>46</v>
      </c>
      <c r="J84" s="99">
        <f t="shared" si="12"/>
        <v>178.2</v>
      </c>
      <c r="K84" s="100">
        <v>178.2</v>
      </c>
      <c r="L84" s="100">
        <v>0</v>
      </c>
      <c r="M84" s="101">
        <f t="shared" si="13"/>
        <v>5.457986976789769</v>
      </c>
      <c r="N84" s="102">
        <v>3</v>
      </c>
      <c r="O84" s="108" t="s">
        <v>273</v>
      </c>
    </row>
    <row r="85" spans="1:15" ht="12.75">
      <c r="A85" s="43">
        <v>81</v>
      </c>
      <c r="B85" s="34" t="s">
        <v>80</v>
      </c>
      <c r="C85" s="37">
        <f t="shared" si="10"/>
        <v>2690.9900000000002</v>
      </c>
      <c r="D85" s="78">
        <v>44</v>
      </c>
      <c r="E85" s="56">
        <v>2135.09</v>
      </c>
      <c r="F85" s="56">
        <v>555.9</v>
      </c>
      <c r="G85" s="82">
        <f t="shared" si="8"/>
        <v>2274.28</v>
      </c>
      <c r="H85" s="55">
        <f t="shared" si="11"/>
        <v>84.5146210130844</v>
      </c>
      <c r="I85" s="58">
        <f t="shared" si="9"/>
        <v>37</v>
      </c>
      <c r="J85" s="99">
        <f t="shared" si="12"/>
        <v>416.71</v>
      </c>
      <c r="K85" s="100">
        <v>416.71</v>
      </c>
      <c r="L85" s="100">
        <v>0</v>
      </c>
      <c r="M85" s="101">
        <f t="shared" si="13"/>
        <v>15.485378986915606</v>
      </c>
      <c r="N85" s="102">
        <v>7</v>
      </c>
      <c r="O85" s="108" t="s">
        <v>209</v>
      </c>
    </row>
    <row r="86" spans="1:15" ht="12.75">
      <c r="A86" s="43">
        <v>82</v>
      </c>
      <c r="B86" s="34" t="s">
        <v>81</v>
      </c>
      <c r="C86" s="37">
        <f t="shared" si="10"/>
        <v>2819.79</v>
      </c>
      <c r="D86" s="78">
        <v>49</v>
      </c>
      <c r="E86" s="56">
        <v>2242.49</v>
      </c>
      <c r="F86" s="56">
        <v>577.3</v>
      </c>
      <c r="G86" s="82">
        <f t="shared" si="8"/>
        <v>2605.69</v>
      </c>
      <c r="H86" s="70">
        <f t="shared" si="11"/>
        <v>92.40723599984396</v>
      </c>
      <c r="I86" s="58">
        <f t="shared" si="9"/>
        <v>45</v>
      </c>
      <c r="J86" s="99">
        <f t="shared" si="12"/>
        <v>214.1</v>
      </c>
      <c r="K86" s="100">
        <v>214.1</v>
      </c>
      <c r="L86" s="100">
        <v>0</v>
      </c>
      <c r="M86" s="96">
        <f t="shared" si="13"/>
        <v>7.592764000156038</v>
      </c>
      <c r="N86" s="102">
        <v>4</v>
      </c>
      <c r="O86" s="108" t="s">
        <v>274</v>
      </c>
    </row>
    <row r="87" spans="1:15" ht="12.75">
      <c r="A87" s="43">
        <v>83</v>
      </c>
      <c r="B87" s="34" t="s">
        <v>82</v>
      </c>
      <c r="C87" s="37">
        <f t="shared" si="10"/>
        <v>3349.72</v>
      </c>
      <c r="D87" s="78">
        <v>70</v>
      </c>
      <c r="E87" s="56">
        <v>3349.72</v>
      </c>
      <c r="F87" s="56">
        <v>0</v>
      </c>
      <c r="G87" s="82">
        <f t="shared" si="8"/>
        <v>3016.1</v>
      </c>
      <c r="H87" s="55">
        <f t="shared" si="11"/>
        <v>90.04036158246063</v>
      </c>
      <c r="I87" s="58">
        <f t="shared" si="9"/>
        <v>63</v>
      </c>
      <c r="J87" s="99">
        <f t="shared" si="12"/>
        <v>333.62</v>
      </c>
      <c r="K87" s="100">
        <v>333.62</v>
      </c>
      <c r="L87" s="100">
        <v>0</v>
      </c>
      <c r="M87" s="101">
        <f t="shared" si="13"/>
        <v>9.959638417539367</v>
      </c>
      <c r="N87" s="102">
        <v>7</v>
      </c>
      <c r="O87" s="108" t="s">
        <v>222</v>
      </c>
    </row>
    <row r="88" spans="1:15" ht="12.75">
      <c r="A88" s="43">
        <v>84</v>
      </c>
      <c r="B88" s="34" t="s">
        <v>83</v>
      </c>
      <c r="C88" s="37">
        <f t="shared" si="10"/>
        <v>8151.2</v>
      </c>
      <c r="D88" s="78">
        <v>143</v>
      </c>
      <c r="E88" s="56">
        <v>8151.2</v>
      </c>
      <c r="F88" s="56">
        <v>0</v>
      </c>
      <c r="G88" s="82">
        <f t="shared" si="8"/>
        <v>6874.5599999999995</v>
      </c>
      <c r="H88" s="55">
        <f t="shared" si="11"/>
        <v>84.33801158111689</v>
      </c>
      <c r="I88" s="58">
        <f t="shared" si="9"/>
        <v>121</v>
      </c>
      <c r="J88" s="99">
        <f t="shared" si="12"/>
        <v>1276.64</v>
      </c>
      <c r="K88" s="100">
        <v>1276.64</v>
      </c>
      <c r="L88" s="100">
        <v>0</v>
      </c>
      <c r="M88" s="101">
        <f t="shared" si="13"/>
        <v>15.661988418883112</v>
      </c>
      <c r="N88" s="102">
        <v>22</v>
      </c>
      <c r="O88" s="110" t="s">
        <v>275</v>
      </c>
    </row>
    <row r="89" spans="1:15" ht="12.75">
      <c r="A89" s="43">
        <v>85</v>
      </c>
      <c r="B89" s="34" t="s">
        <v>84</v>
      </c>
      <c r="C89" s="37">
        <f t="shared" si="10"/>
        <v>347.5</v>
      </c>
      <c r="D89" s="78">
        <v>8</v>
      </c>
      <c r="E89" s="56">
        <v>347.5</v>
      </c>
      <c r="F89" s="56">
        <v>0</v>
      </c>
      <c r="G89" s="82">
        <f t="shared" si="8"/>
        <v>273.8</v>
      </c>
      <c r="H89" s="70">
        <f t="shared" si="11"/>
        <v>78.79136690647482</v>
      </c>
      <c r="I89" s="58">
        <f t="shared" si="9"/>
        <v>6</v>
      </c>
      <c r="J89" s="99">
        <f t="shared" si="12"/>
        <v>73.7</v>
      </c>
      <c r="K89" s="100">
        <v>73.7</v>
      </c>
      <c r="L89" s="100">
        <v>0</v>
      </c>
      <c r="M89" s="96">
        <f t="shared" si="13"/>
        <v>21.20863309352518</v>
      </c>
      <c r="N89" s="102">
        <v>2</v>
      </c>
      <c r="O89" s="107" t="s">
        <v>210</v>
      </c>
    </row>
    <row r="90" spans="1:15" ht="25.5" customHeight="1">
      <c r="A90" s="43">
        <v>86</v>
      </c>
      <c r="B90" s="34" t="s">
        <v>85</v>
      </c>
      <c r="C90" s="37">
        <f t="shared" si="10"/>
        <v>7580.620000000001</v>
      </c>
      <c r="D90" s="78">
        <v>113</v>
      </c>
      <c r="E90" s="56">
        <v>5444.22</v>
      </c>
      <c r="F90" s="56">
        <v>2136.4</v>
      </c>
      <c r="G90" s="82">
        <f t="shared" si="8"/>
        <v>6849.4400000000005</v>
      </c>
      <c r="H90" s="55">
        <f t="shared" si="11"/>
        <v>90.35461479404059</v>
      </c>
      <c r="I90" s="58">
        <f t="shared" si="9"/>
        <v>99.3</v>
      </c>
      <c r="J90" s="99">
        <f t="shared" si="12"/>
        <v>731.18</v>
      </c>
      <c r="K90" s="100">
        <v>731.18</v>
      </c>
      <c r="L90" s="100">
        <v>0</v>
      </c>
      <c r="M90" s="101">
        <f t="shared" si="13"/>
        <v>9.645385205959414</v>
      </c>
      <c r="N90" s="102">
        <v>13.7</v>
      </c>
      <c r="O90" s="105" t="s">
        <v>276</v>
      </c>
    </row>
    <row r="91" spans="1:15" ht="12.75">
      <c r="A91" s="43">
        <v>87</v>
      </c>
      <c r="B91" s="34" t="s">
        <v>86</v>
      </c>
      <c r="C91" s="37">
        <f t="shared" si="10"/>
        <v>3393.58</v>
      </c>
      <c r="D91" s="78">
        <v>72</v>
      </c>
      <c r="E91" s="56">
        <v>3393.58</v>
      </c>
      <c r="F91" s="56">
        <v>0</v>
      </c>
      <c r="G91" s="82">
        <f t="shared" si="8"/>
        <v>2905.13</v>
      </c>
      <c r="H91" s="55">
        <f t="shared" si="11"/>
        <v>85.60664548942415</v>
      </c>
      <c r="I91" s="58">
        <f t="shared" si="9"/>
        <v>62</v>
      </c>
      <c r="J91" s="99">
        <f t="shared" si="12"/>
        <v>488.45</v>
      </c>
      <c r="K91" s="100">
        <v>488.45</v>
      </c>
      <c r="L91" s="100">
        <v>0</v>
      </c>
      <c r="M91" s="101">
        <f t="shared" si="13"/>
        <v>14.393354510575847</v>
      </c>
      <c r="N91" s="102">
        <v>10</v>
      </c>
      <c r="O91" s="107" t="s">
        <v>277</v>
      </c>
    </row>
    <row r="92" spans="1:15" ht="23.25" customHeight="1">
      <c r="A92" s="43">
        <v>88</v>
      </c>
      <c r="B92" s="34" t="s">
        <v>87</v>
      </c>
      <c r="C92" s="37">
        <f t="shared" si="10"/>
        <v>6183.7699999999995</v>
      </c>
      <c r="D92" s="78">
        <v>106</v>
      </c>
      <c r="E92" s="56">
        <v>6019.16</v>
      </c>
      <c r="F92" s="56">
        <v>164.61</v>
      </c>
      <c r="G92" s="82">
        <f t="shared" si="8"/>
        <v>5370.66</v>
      </c>
      <c r="H92" s="70">
        <f t="shared" si="11"/>
        <v>86.85090163443984</v>
      </c>
      <c r="I92" s="58">
        <f t="shared" si="9"/>
        <v>92</v>
      </c>
      <c r="J92" s="99">
        <f t="shared" si="12"/>
        <v>813.11</v>
      </c>
      <c r="K92" s="100">
        <v>813.11</v>
      </c>
      <c r="L92" s="100">
        <v>0</v>
      </c>
      <c r="M92" s="96">
        <f t="shared" si="13"/>
        <v>13.149098365560164</v>
      </c>
      <c r="N92" s="102">
        <v>14</v>
      </c>
      <c r="O92" s="110" t="s">
        <v>278</v>
      </c>
    </row>
    <row r="93" spans="1:15" ht="12.75">
      <c r="A93" s="43">
        <v>89</v>
      </c>
      <c r="B93" s="34" t="s">
        <v>88</v>
      </c>
      <c r="C93" s="37">
        <f>E93+F93</f>
        <v>7792</v>
      </c>
      <c r="D93" s="78">
        <v>143</v>
      </c>
      <c r="E93" s="56">
        <v>7719.7</v>
      </c>
      <c r="F93" s="56">
        <v>72.3</v>
      </c>
      <c r="G93" s="82">
        <f>C93-J93</f>
        <v>7247.66</v>
      </c>
      <c r="H93" s="55">
        <f t="shared" si="11"/>
        <v>93.01411704312115</v>
      </c>
      <c r="I93" s="58">
        <f t="shared" si="9"/>
        <v>136</v>
      </c>
      <c r="J93" s="99">
        <f t="shared" si="12"/>
        <v>544.34</v>
      </c>
      <c r="K93" s="100">
        <v>544.34</v>
      </c>
      <c r="L93" s="100">
        <v>0</v>
      </c>
      <c r="M93" s="101">
        <f t="shared" si="13"/>
        <v>6.985882956878854</v>
      </c>
      <c r="N93" s="111">
        <v>7</v>
      </c>
      <c r="O93" s="112" t="s">
        <v>279</v>
      </c>
    </row>
    <row r="94" spans="1:15" ht="12.75">
      <c r="A94" s="43">
        <v>90</v>
      </c>
      <c r="B94" s="34" t="s">
        <v>89</v>
      </c>
      <c r="C94" s="37">
        <f t="shared" si="10"/>
        <v>6108.9800000000005</v>
      </c>
      <c r="D94" s="78">
        <v>119</v>
      </c>
      <c r="E94" s="56">
        <v>6078.18</v>
      </c>
      <c r="F94" s="56">
        <v>30.8</v>
      </c>
      <c r="G94" s="82">
        <f t="shared" si="8"/>
        <v>5731.740000000001</v>
      </c>
      <c r="H94" s="55">
        <f t="shared" si="11"/>
        <v>93.82482836741977</v>
      </c>
      <c r="I94" s="58">
        <f t="shared" si="9"/>
        <v>111</v>
      </c>
      <c r="J94" s="99">
        <f t="shared" si="12"/>
        <v>377.24</v>
      </c>
      <c r="K94" s="100">
        <v>377.24</v>
      </c>
      <c r="L94" s="100">
        <v>0</v>
      </c>
      <c r="M94" s="101">
        <f t="shared" si="13"/>
        <v>6.175171632580231</v>
      </c>
      <c r="N94" s="102">
        <v>8</v>
      </c>
      <c r="O94" s="110" t="s">
        <v>280</v>
      </c>
    </row>
    <row r="95" spans="1:15" ht="12.75">
      <c r="A95" s="43">
        <v>91</v>
      </c>
      <c r="B95" s="34" t="s">
        <v>90</v>
      </c>
      <c r="C95" s="37">
        <f t="shared" si="10"/>
        <v>3636.51</v>
      </c>
      <c r="D95" s="78">
        <v>60</v>
      </c>
      <c r="E95" s="56">
        <v>3636.51</v>
      </c>
      <c r="F95" s="56">
        <v>0</v>
      </c>
      <c r="G95" s="82">
        <f t="shared" si="8"/>
        <v>3163.8700000000003</v>
      </c>
      <c r="H95" s="70">
        <f t="shared" si="11"/>
        <v>87.00292313234392</v>
      </c>
      <c r="I95" s="58">
        <f t="shared" si="9"/>
        <v>51</v>
      </c>
      <c r="J95" s="99">
        <f t="shared" si="12"/>
        <v>472.64</v>
      </c>
      <c r="K95" s="100">
        <v>472.64</v>
      </c>
      <c r="L95" s="100">
        <v>0</v>
      </c>
      <c r="M95" s="96">
        <f t="shared" si="13"/>
        <v>12.997076867656077</v>
      </c>
      <c r="N95" s="102">
        <v>9</v>
      </c>
      <c r="O95" s="108" t="s">
        <v>281</v>
      </c>
    </row>
    <row r="96" spans="1:15" ht="12.75">
      <c r="A96" s="43">
        <v>92</v>
      </c>
      <c r="B96" s="34" t="s">
        <v>91</v>
      </c>
      <c r="C96" s="37">
        <f t="shared" si="10"/>
        <v>5612.72</v>
      </c>
      <c r="D96" s="78">
        <v>104</v>
      </c>
      <c r="E96" s="56">
        <v>5612.72</v>
      </c>
      <c r="F96" s="56">
        <v>0</v>
      </c>
      <c r="G96" s="82">
        <f t="shared" si="8"/>
        <v>5087.62</v>
      </c>
      <c r="H96" s="55">
        <f t="shared" si="11"/>
        <v>90.64446471585968</v>
      </c>
      <c r="I96" s="58">
        <f t="shared" si="9"/>
        <v>94</v>
      </c>
      <c r="J96" s="99">
        <f t="shared" si="12"/>
        <v>525.1</v>
      </c>
      <c r="K96" s="100">
        <v>525.1</v>
      </c>
      <c r="L96" s="100">
        <v>0</v>
      </c>
      <c r="M96" s="101">
        <f t="shared" si="13"/>
        <v>9.355535284140316</v>
      </c>
      <c r="N96" s="102">
        <v>10</v>
      </c>
      <c r="O96" s="105" t="s">
        <v>282</v>
      </c>
    </row>
    <row r="97" spans="1:15" ht="12.75">
      <c r="A97" s="43">
        <v>93</v>
      </c>
      <c r="B97" s="34" t="s">
        <v>92</v>
      </c>
      <c r="C97" s="37">
        <f t="shared" si="10"/>
        <v>2084.56</v>
      </c>
      <c r="D97" s="78">
        <v>36</v>
      </c>
      <c r="E97" s="56">
        <v>2084.56</v>
      </c>
      <c r="F97" s="56">
        <v>0</v>
      </c>
      <c r="G97" s="82">
        <f t="shared" si="8"/>
        <v>1119.01</v>
      </c>
      <c r="H97" s="55">
        <f t="shared" si="11"/>
        <v>53.68087270215297</v>
      </c>
      <c r="I97" s="58">
        <f t="shared" si="9"/>
        <v>19</v>
      </c>
      <c r="J97" s="99">
        <f t="shared" si="12"/>
        <v>965.55</v>
      </c>
      <c r="K97" s="100">
        <v>965.55</v>
      </c>
      <c r="L97" s="100">
        <v>0</v>
      </c>
      <c r="M97" s="101">
        <f t="shared" si="13"/>
        <v>46.31912729784703</v>
      </c>
      <c r="N97" s="102">
        <v>17</v>
      </c>
      <c r="O97" s="106" t="s">
        <v>283</v>
      </c>
    </row>
    <row r="98" spans="1:15" ht="12.75">
      <c r="A98" s="43">
        <v>94</v>
      </c>
      <c r="B98" s="34" t="s">
        <v>93</v>
      </c>
      <c r="C98" s="37">
        <f t="shared" si="10"/>
        <v>2107.03</v>
      </c>
      <c r="D98" s="78">
        <v>36</v>
      </c>
      <c r="E98" s="56">
        <v>2107.03</v>
      </c>
      <c r="F98" s="56">
        <v>0</v>
      </c>
      <c r="G98" s="82">
        <f t="shared" si="8"/>
        <v>1611.7500000000002</v>
      </c>
      <c r="H98" s="70">
        <f t="shared" si="11"/>
        <v>76.49392747136966</v>
      </c>
      <c r="I98" s="58">
        <f t="shared" si="9"/>
        <v>31</v>
      </c>
      <c r="J98" s="99">
        <f t="shared" si="12"/>
        <v>495.28</v>
      </c>
      <c r="K98" s="100">
        <v>495.28</v>
      </c>
      <c r="L98" s="100">
        <v>0</v>
      </c>
      <c r="M98" s="96">
        <f t="shared" si="13"/>
        <v>23.50607252863034</v>
      </c>
      <c r="N98" s="102">
        <v>5</v>
      </c>
      <c r="O98" s="108" t="s">
        <v>193</v>
      </c>
    </row>
    <row r="99" spans="1:15" ht="12.75">
      <c r="A99" s="43">
        <v>95</v>
      </c>
      <c r="B99" s="34" t="s">
        <v>94</v>
      </c>
      <c r="C99" s="37">
        <f t="shared" si="10"/>
        <v>2090.22</v>
      </c>
      <c r="D99" s="78">
        <v>36</v>
      </c>
      <c r="E99" s="56">
        <v>2090.22</v>
      </c>
      <c r="F99" s="56">
        <v>0</v>
      </c>
      <c r="G99" s="82">
        <f t="shared" si="8"/>
        <v>2090.22</v>
      </c>
      <c r="H99" s="55">
        <f t="shared" si="11"/>
        <v>100</v>
      </c>
      <c r="I99" s="58">
        <f t="shared" si="9"/>
        <v>36</v>
      </c>
      <c r="J99" s="99">
        <f t="shared" si="12"/>
        <v>0</v>
      </c>
      <c r="K99" s="100">
        <v>0</v>
      </c>
      <c r="L99" s="100">
        <v>0</v>
      </c>
      <c r="M99" s="101">
        <f t="shared" si="13"/>
        <v>0</v>
      </c>
      <c r="N99" s="102">
        <v>0</v>
      </c>
      <c r="O99" s="108" t="s">
        <v>173</v>
      </c>
    </row>
    <row r="100" spans="1:15" ht="22.5">
      <c r="A100" s="43">
        <v>96</v>
      </c>
      <c r="B100" s="34" t="s">
        <v>95</v>
      </c>
      <c r="C100" s="37">
        <f t="shared" si="10"/>
        <v>6143.29</v>
      </c>
      <c r="D100" s="78">
        <v>128</v>
      </c>
      <c r="E100" s="56">
        <v>5964.29</v>
      </c>
      <c r="F100" s="56">
        <v>179</v>
      </c>
      <c r="G100" s="82">
        <f t="shared" si="8"/>
        <v>5212.8</v>
      </c>
      <c r="H100" s="55">
        <f t="shared" si="11"/>
        <v>84.8535556680541</v>
      </c>
      <c r="I100" s="58">
        <f t="shared" si="9"/>
        <v>110.5</v>
      </c>
      <c r="J100" s="99">
        <f t="shared" si="12"/>
        <v>930.49</v>
      </c>
      <c r="K100" s="100">
        <v>815.59</v>
      </c>
      <c r="L100" s="100">
        <v>114.9</v>
      </c>
      <c r="M100" s="101">
        <f t="shared" si="13"/>
        <v>15.1464443319459</v>
      </c>
      <c r="N100" s="102">
        <v>17.5</v>
      </c>
      <c r="O100" s="110" t="s">
        <v>284</v>
      </c>
    </row>
    <row r="101" spans="1:15" ht="12.75">
      <c r="A101" s="43">
        <v>97</v>
      </c>
      <c r="B101" s="34" t="s">
        <v>96</v>
      </c>
      <c r="C101" s="37">
        <f t="shared" si="10"/>
        <v>3811.15</v>
      </c>
      <c r="D101" s="78">
        <v>90</v>
      </c>
      <c r="E101" s="56">
        <v>3811.15</v>
      </c>
      <c r="F101" s="56">
        <v>0</v>
      </c>
      <c r="G101" s="82">
        <f aca="true" t="shared" si="14" ref="G101:G125">C101-J101</f>
        <v>3573.08</v>
      </c>
      <c r="H101" s="70">
        <f t="shared" si="11"/>
        <v>93.75332904766277</v>
      </c>
      <c r="I101" s="58">
        <f aca="true" t="shared" si="15" ref="I101:I132">D101-N101</f>
        <v>85</v>
      </c>
      <c r="J101" s="99">
        <f t="shared" si="12"/>
        <v>238.07</v>
      </c>
      <c r="K101" s="100">
        <v>238.07</v>
      </c>
      <c r="L101" s="100">
        <v>0</v>
      </c>
      <c r="M101" s="96">
        <f t="shared" si="13"/>
        <v>6.246670952337226</v>
      </c>
      <c r="N101" s="102">
        <v>5</v>
      </c>
      <c r="O101" s="105" t="s">
        <v>211</v>
      </c>
    </row>
    <row r="102" spans="1:15" ht="27" customHeight="1">
      <c r="A102" s="43">
        <v>98</v>
      </c>
      <c r="B102" s="34" t="s">
        <v>97</v>
      </c>
      <c r="C102" s="37">
        <f t="shared" si="10"/>
        <v>4348.78</v>
      </c>
      <c r="D102" s="78">
        <v>90</v>
      </c>
      <c r="E102" s="56">
        <v>4348.78</v>
      </c>
      <c r="F102" s="56">
        <v>0</v>
      </c>
      <c r="G102" s="82">
        <f t="shared" si="14"/>
        <v>3459.62</v>
      </c>
      <c r="H102" s="55">
        <f t="shared" si="11"/>
        <v>79.55380589498664</v>
      </c>
      <c r="I102" s="58">
        <f t="shared" si="15"/>
        <v>71</v>
      </c>
      <c r="J102" s="99">
        <f t="shared" si="12"/>
        <v>889.16</v>
      </c>
      <c r="K102" s="100">
        <v>889.16</v>
      </c>
      <c r="L102" s="100">
        <v>0</v>
      </c>
      <c r="M102" s="101">
        <f t="shared" si="13"/>
        <v>20.44619410501336</v>
      </c>
      <c r="N102" s="102">
        <v>19</v>
      </c>
      <c r="O102" s="105" t="s">
        <v>285</v>
      </c>
    </row>
    <row r="103" spans="1:15" ht="12.75">
      <c r="A103" s="43">
        <v>99</v>
      </c>
      <c r="B103" s="34" t="s">
        <v>98</v>
      </c>
      <c r="C103" s="37">
        <f t="shared" si="10"/>
        <v>4442.48</v>
      </c>
      <c r="D103" s="78">
        <v>90</v>
      </c>
      <c r="E103" s="56">
        <v>4442.48</v>
      </c>
      <c r="F103" s="56">
        <v>0</v>
      </c>
      <c r="G103" s="82">
        <f t="shared" si="14"/>
        <v>4171.469999999999</v>
      </c>
      <c r="H103" s="55">
        <f t="shared" si="11"/>
        <v>93.89957861374727</v>
      </c>
      <c r="I103" s="58">
        <f t="shared" si="15"/>
        <v>84</v>
      </c>
      <c r="J103" s="99">
        <f t="shared" si="12"/>
        <v>271.01</v>
      </c>
      <c r="K103" s="100">
        <v>271.01</v>
      </c>
      <c r="L103" s="100">
        <v>0</v>
      </c>
      <c r="M103" s="101">
        <f t="shared" si="13"/>
        <v>6.100421386252734</v>
      </c>
      <c r="N103" s="102">
        <v>6</v>
      </c>
      <c r="O103" s="108" t="s">
        <v>286</v>
      </c>
    </row>
    <row r="104" spans="1:15" ht="12.75">
      <c r="A104" s="43">
        <v>100</v>
      </c>
      <c r="B104" s="40" t="s">
        <v>196</v>
      </c>
      <c r="C104" s="37">
        <f t="shared" si="10"/>
        <v>2308.7999999999997</v>
      </c>
      <c r="D104" s="78">
        <v>6</v>
      </c>
      <c r="E104" s="56">
        <v>2123.6</v>
      </c>
      <c r="F104" s="56">
        <v>185.2</v>
      </c>
      <c r="G104" s="82">
        <f t="shared" si="14"/>
        <v>1405.1299999999997</v>
      </c>
      <c r="H104" s="70">
        <f t="shared" si="11"/>
        <v>60.85975398475397</v>
      </c>
      <c r="I104" s="58">
        <f t="shared" si="15"/>
        <v>1.7000000000000002</v>
      </c>
      <c r="J104" s="99">
        <f t="shared" si="12"/>
        <v>903.67</v>
      </c>
      <c r="K104" s="100">
        <v>903.67</v>
      </c>
      <c r="L104" s="100">
        <v>0</v>
      </c>
      <c r="M104" s="96">
        <f t="shared" si="13"/>
        <v>39.14024601524603</v>
      </c>
      <c r="N104" s="102">
        <v>4.3</v>
      </c>
      <c r="O104" s="108" t="s">
        <v>236</v>
      </c>
    </row>
    <row r="105" spans="1:15" ht="12.75">
      <c r="A105" s="43">
        <v>101</v>
      </c>
      <c r="B105" s="34" t="s">
        <v>99</v>
      </c>
      <c r="C105" s="37">
        <f t="shared" si="10"/>
        <v>2353.97</v>
      </c>
      <c r="D105" s="78">
        <v>40</v>
      </c>
      <c r="E105" s="56">
        <v>2353.97</v>
      </c>
      <c r="F105" s="56">
        <v>0</v>
      </c>
      <c r="G105" s="82">
        <f t="shared" si="14"/>
        <v>2065.21</v>
      </c>
      <c r="H105" s="55">
        <f t="shared" si="11"/>
        <v>87.73306371788937</v>
      </c>
      <c r="I105" s="58">
        <f t="shared" si="15"/>
        <v>35</v>
      </c>
      <c r="J105" s="99">
        <f t="shared" si="12"/>
        <v>288.76</v>
      </c>
      <c r="K105" s="100">
        <v>288.76</v>
      </c>
      <c r="L105" s="100">
        <v>0</v>
      </c>
      <c r="M105" s="101">
        <f t="shared" si="13"/>
        <v>12.266936282110635</v>
      </c>
      <c r="N105" s="102">
        <v>5</v>
      </c>
      <c r="O105" s="108" t="s">
        <v>287</v>
      </c>
    </row>
    <row r="106" spans="1:15" ht="12.75">
      <c r="A106" s="43">
        <v>102</v>
      </c>
      <c r="B106" s="34" t="s">
        <v>100</v>
      </c>
      <c r="C106" s="37">
        <f t="shared" si="10"/>
        <v>2389.41</v>
      </c>
      <c r="D106" s="78">
        <v>40</v>
      </c>
      <c r="E106" s="56">
        <v>2389.41</v>
      </c>
      <c r="F106" s="56">
        <v>0</v>
      </c>
      <c r="G106" s="82">
        <f t="shared" si="14"/>
        <v>2147.75</v>
      </c>
      <c r="H106" s="55">
        <f t="shared" si="11"/>
        <v>89.88620621827145</v>
      </c>
      <c r="I106" s="58">
        <f t="shared" si="15"/>
        <v>36</v>
      </c>
      <c r="J106" s="99">
        <f t="shared" si="12"/>
        <v>241.66</v>
      </c>
      <c r="K106" s="100">
        <v>241.66</v>
      </c>
      <c r="L106" s="100">
        <v>0</v>
      </c>
      <c r="M106" s="101">
        <f t="shared" si="13"/>
        <v>10.113793781728546</v>
      </c>
      <c r="N106" s="102">
        <v>4</v>
      </c>
      <c r="O106" s="108" t="s">
        <v>212</v>
      </c>
    </row>
    <row r="107" spans="1:15" ht="12.75">
      <c r="A107" s="43">
        <v>103</v>
      </c>
      <c r="B107" s="34" t="s">
        <v>101</v>
      </c>
      <c r="C107" s="37">
        <f t="shared" si="10"/>
        <v>4201.89</v>
      </c>
      <c r="D107" s="78">
        <v>75</v>
      </c>
      <c r="E107" s="56">
        <v>4141.06</v>
      </c>
      <c r="F107" s="56">
        <v>60.83</v>
      </c>
      <c r="G107" s="82">
        <f t="shared" si="14"/>
        <v>3576.6600000000003</v>
      </c>
      <c r="H107" s="70">
        <f t="shared" si="11"/>
        <v>85.1202673082827</v>
      </c>
      <c r="I107" s="58">
        <f t="shared" si="15"/>
        <v>63.5</v>
      </c>
      <c r="J107" s="99">
        <f t="shared" si="12"/>
        <v>625.23</v>
      </c>
      <c r="K107" s="100">
        <v>625.23</v>
      </c>
      <c r="L107" s="100">
        <v>0</v>
      </c>
      <c r="M107" s="96">
        <f t="shared" si="13"/>
        <v>14.879732691717294</v>
      </c>
      <c r="N107" s="102">
        <v>11.5</v>
      </c>
      <c r="O107" s="108" t="s">
        <v>288</v>
      </c>
    </row>
    <row r="108" spans="1:15" ht="12.75">
      <c r="A108" s="43">
        <v>104</v>
      </c>
      <c r="B108" s="34" t="s">
        <v>102</v>
      </c>
      <c r="C108" s="37">
        <f t="shared" si="10"/>
        <v>3003.1800000000003</v>
      </c>
      <c r="D108" s="78">
        <v>48</v>
      </c>
      <c r="E108" s="56">
        <v>2434.78</v>
      </c>
      <c r="F108" s="56">
        <v>568.4</v>
      </c>
      <c r="G108" s="82">
        <f t="shared" si="14"/>
        <v>2671.4300000000003</v>
      </c>
      <c r="H108" s="55">
        <f t="shared" si="11"/>
        <v>88.95337608801337</v>
      </c>
      <c r="I108" s="58">
        <f t="shared" si="15"/>
        <v>42</v>
      </c>
      <c r="J108" s="99">
        <f t="shared" si="12"/>
        <v>331.75</v>
      </c>
      <c r="K108" s="100">
        <v>331.75</v>
      </c>
      <c r="L108" s="100">
        <v>0</v>
      </c>
      <c r="M108" s="101">
        <f t="shared" si="13"/>
        <v>11.046623911986629</v>
      </c>
      <c r="N108" s="102">
        <v>6</v>
      </c>
      <c r="O108" s="108" t="s">
        <v>213</v>
      </c>
    </row>
    <row r="109" spans="1:15" ht="34.5" customHeight="1">
      <c r="A109" s="43">
        <v>105</v>
      </c>
      <c r="B109" s="40" t="s">
        <v>199</v>
      </c>
      <c r="C109" s="37">
        <f t="shared" si="10"/>
        <v>3796.3100000000004</v>
      </c>
      <c r="D109" s="78">
        <v>31</v>
      </c>
      <c r="E109" s="56">
        <v>3549.51</v>
      </c>
      <c r="F109" s="56">
        <v>246.8</v>
      </c>
      <c r="G109" s="82">
        <f t="shared" si="14"/>
        <v>1796.8500000000004</v>
      </c>
      <c r="H109" s="55">
        <f t="shared" si="11"/>
        <v>47.33148768145911</v>
      </c>
      <c r="I109" s="58">
        <f t="shared" si="15"/>
        <v>11.120000000000001</v>
      </c>
      <c r="J109" s="99">
        <f t="shared" si="12"/>
        <v>1999.46</v>
      </c>
      <c r="K109" s="100">
        <v>1752.66</v>
      </c>
      <c r="L109" s="100">
        <v>246.8</v>
      </c>
      <c r="M109" s="101">
        <f t="shared" si="13"/>
        <v>52.66851231854089</v>
      </c>
      <c r="N109" s="102">
        <v>19.88</v>
      </c>
      <c r="O109" s="110" t="s">
        <v>289</v>
      </c>
    </row>
    <row r="110" spans="1:15" ht="37.5" customHeight="1">
      <c r="A110" s="43">
        <v>106</v>
      </c>
      <c r="B110" s="35" t="s">
        <v>103</v>
      </c>
      <c r="C110" s="37">
        <f t="shared" si="10"/>
        <v>11821.41</v>
      </c>
      <c r="D110" s="78">
        <v>186</v>
      </c>
      <c r="E110" s="56">
        <v>9093.59</v>
      </c>
      <c r="F110" s="56">
        <v>2727.82</v>
      </c>
      <c r="G110" s="82">
        <f t="shared" si="14"/>
        <v>10436.66</v>
      </c>
      <c r="H110" s="70">
        <f t="shared" si="11"/>
        <v>88.28608431650709</v>
      </c>
      <c r="I110" s="58">
        <f t="shared" si="15"/>
        <v>158</v>
      </c>
      <c r="J110" s="99">
        <f t="shared" si="12"/>
        <v>1384.75</v>
      </c>
      <c r="K110" s="100">
        <v>1384.75</v>
      </c>
      <c r="L110" s="100">
        <v>0</v>
      </c>
      <c r="M110" s="96">
        <f t="shared" si="13"/>
        <v>11.713915683492914</v>
      </c>
      <c r="N110" s="102">
        <v>28</v>
      </c>
      <c r="O110" s="121" t="s">
        <v>290</v>
      </c>
    </row>
    <row r="111" spans="1:15" ht="24.75" customHeight="1">
      <c r="A111" s="43">
        <v>107</v>
      </c>
      <c r="B111" s="34" t="s">
        <v>104</v>
      </c>
      <c r="C111" s="37">
        <f t="shared" si="10"/>
        <v>7911.2</v>
      </c>
      <c r="D111" s="78">
        <v>139</v>
      </c>
      <c r="E111" s="56">
        <v>7896</v>
      </c>
      <c r="F111" s="56">
        <v>15.2</v>
      </c>
      <c r="G111" s="82">
        <f t="shared" si="14"/>
        <v>7059.7699999999995</v>
      </c>
      <c r="H111" s="55">
        <f t="shared" si="11"/>
        <v>89.23766305996561</v>
      </c>
      <c r="I111" s="58">
        <f t="shared" si="15"/>
        <v>125</v>
      </c>
      <c r="J111" s="99">
        <f t="shared" si="12"/>
        <v>851.43</v>
      </c>
      <c r="K111" s="100">
        <v>851.43</v>
      </c>
      <c r="L111" s="100">
        <v>0</v>
      </c>
      <c r="M111" s="101">
        <f t="shared" si="13"/>
        <v>10.762336940034388</v>
      </c>
      <c r="N111" s="102">
        <v>14</v>
      </c>
      <c r="O111" s="105" t="s">
        <v>291</v>
      </c>
    </row>
    <row r="112" spans="1:15" ht="25.5" customHeight="1">
      <c r="A112" s="43">
        <v>108</v>
      </c>
      <c r="B112" s="34" t="s">
        <v>105</v>
      </c>
      <c r="C112" s="37">
        <f t="shared" si="10"/>
        <v>3324.32</v>
      </c>
      <c r="D112" s="78">
        <v>67</v>
      </c>
      <c r="E112" s="56">
        <v>3070.92</v>
      </c>
      <c r="F112" s="56">
        <v>253.4</v>
      </c>
      <c r="G112" s="82">
        <f t="shared" si="14"/>
        <v>2791.1000000000004</v>
      </c>
      <c r="H112" s="55">
        <f t="shared" si="11"/>
        <v>83.96002791548347</v>
      </c>
      <c r="I112" s="58">
        <f t="shared" si="15"/>
        <v>54</v>
      </c>
      <c r="J112" s="99">
        <f t="shared" si="12"/>
        <v>533.22</v>
      </c>
      <c r="K112" s="100">
        <v>533.22</v>
      </c>
      <c r="L112" s="100">
        <v>0</v>
      </c>
      <c r="M112" s="101">
        <f t="shared" si="13"/>
        <v>16.039972084516535</v>
      </c>
      <c r="N112" s="102">
        <v>13</v>
      </c>
      <c r="O112" s="105" t="s">
        <v>292</v>
      </c>
    </row>
    <row r="113" spans="1:15" ht="12.75">
      <c r="A113" s="43">
        <v>109</v>
      </c>
      <c r="B113" s="34" t="s">
        <v>106</v>
      </c>
      <c r="C113" s="37">
        <f t="shared" si="10"/>
        <v>3049.9100000000003</v>
      </c>
      <c r="D113" s="78">
        <v>67</v>
      </c>
      <c r="E113" s="56">
        <v>2747.51</v>
      </c>
      <c r="F113" s="56">
        <v>302.4</v>
      </c>
      <c r="G113" s="82">
        <f t="shared" si="14"/>
        <v>2649.4800000000005</v>
      </c>
      <c r="H113" s="70">
        <f t="shared" si="11"/>
        <v>86.87076012079046</v>
      </c>
      <c r="I113" s="58">
        <f t="shared" si="15"/>
        <v>57.5</v>
      </c>
      <c r="J113" s="99">
        <f t="shared" si="12"/>
        <v>400.43</v>
      </c>
      <c r="K113" s="100">
        <v>381.63</v>
      </c>
      <c r="L113" s="100">
        <v>18.8</v>
      </c>
      <c r="M113" s="96">
        <f t="shared" si="13"/>
        <v>13.129239879209536</v>
      </c>
      <c r="N113" s="102">
        <v>9.5</v>
      </c>
      <c r="O113" s="105" t="s">
        <v>293</v>
      </c>
    </row>
    <row r="114" spans="1:15" ht="12.75">
      <c r="A114" s="43">
        <v>110</v>
      </c>
      <c r="B114" s="34" t="s">
        <v>107</v>
      </c>
      <c r="C114" s="37">
        <f t="shared" si="10"/>
        <v>2021.87</v>
      </c>
      <c r="D114" s="78">
        <v>48</v>
      </c>
      <c r="E114" s="56">
        <v>2021.87</v>
      </c>
      <c r="F114" s="56">
        <v>0</v>
      </c>
      <c r="G114" s="82">
        <f t="shared" si="14"/>
        <v>1624.1599999999999</v>
      </c>
      <c r="H114" s="55">
        <f t="shared" si="11"/>
        <v>80.32959586917062</v>
      </c>
      <c r="I114" s="58">
        <f t="shared" si="15"/>
        <v>39</v>
      </c>
      <c r="J114" s="99">
        <f t="shared" si="12"/>
        <v>397.71</v>
      </c>
      <c r="K114" s="100">
        <v>397.71</v>
      </c>
      <c r="L114" s="100">
        <v>0</v>
      </c>
      <c r="M114" s="101">
        <f t="shared" si="13"/>
        <v>19.670404130829382</v>
      </c>
      <c r="N114" s="102">
        <v>9</v>
      </c>
      <c r="O114" s="108" t="s">
        <v>294</v>
      </c>
    </row>
    <row r="115" spans="1:15" ht="27" customHeight="1">
      <c r="A115" s="43">
        <v>111</v>
      </c>
      <c r="B115" s="34" t="s">
        <v>108</v>
      </c>
      <c r="C115" s="37">
        <f t="shared" si="10"/>
        <v>3415.06</v>
      </c>
      <c r="D115" s="78">
        <v>66</v>
      </c>
      <c r="E115" s="56">
        <v>3085.1</v>
      </c>
      <c r="F115" s="56">
        <v>329.96</v>
      </c>
      <c r="G115" s="82">
        <f t="shared" si="14"/>
        <v>2476.05</v>
      </c>
      <c r="H115" s="55">
        <f t="shared" si="11"/>
        <v>72.50385059120484</v>
      </c>
      <c r="I115" s="58">
        <f t="shared" si="15"/>
        <v>55.4</v>
      </c>
      <c r="J115" s="99">
        <f t="shared" si="12"/>
        <v>939.01</v>
      </c>
      <c r="K115" s="100">
        <v>609.05</v>
      </c>
      <c r="L115" s="100">
        <v>329.96</v>
      </c>
      <c r="M115" s="101">
        <f t="shared" si="13"/>
        <v>27.496149408795162</v>
      </c>
      <c r="N115" s="102">
        <v>10.6</v>
      </c>
      <c r="O115" s="110" t="s">
        <v>295</v>
      </c>
    </row>
    <row r="116" spans="1:15" ht="22.5">
      <c r="A116" s="43">
        <v>112</v>
      </c>
      <c r="B116" s="34" t="s">
        <v>109</v>
      </c>
      <c r="C116" s="37">
        <f t="shared" si="10"/>
        <v>3264.0600000000004</v>
      </c>
      <c r="D116" s="78">
        <v>67</v>
      </c>
      <c r="E116" s="56">
        <v>3065.76</v>
      </c>
      <c r="F116" s="56">
        <v>198.3</v>
      </c>
      <c r="G116" s="82">
        <f t="shared" si="14"/>
        <v>2742.4400000000005</v>
      </c>
      <c r="H116" s="70">
        <f t="shared" si="11"/>
        <v>84.01928886111163</v>
      </c>
      <c r="I116" s="58">
        <f t="shared" si="15"/>
        <v>57.8</v>
      </c>
      <c r="J116" s="99">
        <f t="shared" si="12"/>
        <v>521.62</v>
      </c>
      <c r="K116" s="100">
        <v>521.62</v>
      </c>
      <c r="L116" s="100">
        <v>0</v>
      </c>
      <c r="M116" s="96">
        <f t="shared" si="13"/>
        <v>15.980711138888367</v>
      </c>
      <c r="N116" s="102">
        <v>9.2</v>
      </c>
      <c r="O116" s="105" t="s">
        <v>296</v>
      </c>
    </row>
    <row r="117" spans="1:15" ht="12.75">
      <c r="A117" s="43">
        <v>113</v>
      </c>
      <c r="B117" s="34" t="s">
        <v>110</v>
      </c>
      <c r="C117" s="37">
        <f t="shared" si="10"/>
        <v>3448.83</v>
      </c>
      <c r="D117" s="78">
        <v>80</v>
      </c>
      <c r="E117" s="56">
        <v>3448.83</v>
      </c>
      <c r="F117" s="56">
        <v>0</v>
      </c>
      <c r="G117" s="82">
        <f t="shared" si="14"/>
        <v>3093.15</v>
      </c>
      <c r="H117" s="55">
        <f t="shared" si="11"/>
        <v>89.68693730917443</v>
      </c>
      <c r="I117" s="58">
        <f t="shared" si="15"/>
        <v>70</v>
      </c>
      <c r="J117" s="99">
        <f t="shared" si="12"/>
        <v>355.68</v>
      </c>
      <c r="K117" s="100">
        <v>355.68</v>
      </c>
      <c r="L117" s="100">
        <v>0</v>
      </c>
      <c r="M117" s="101">
        <f t="shared" si="13"/>
        <v>10.313062690825575</v>
      </c>
      <c r="N117" s="102">
        <v>10</v>
      </c>
      <c r="O117" s="105" t="s">
        <v>297</v>
      </c>
    </row>
    <row r="118" spans="1:15" ht="27" customHeight="1">
      <c r="A118" s="43">
        <v>114</v>
      </c>
      <c r="B118" s="34" t="s">
        <v>111</v>
      </c>
      <c r="C118" s="37">
        <f t="shared" si="10"/>
        <v>3234.5</v>
      </c>
      <c r="D118" s="78">
        <v>68</v>
      </c>
      <c r="E118" s="56">
        <v>2792.6</v>
      </c>
      <c r="F118" s="56">
        <v>441.9</v>
      </c>
      <c r="G118" s="82">
        <f t="shared" si="14"/>
        <v>2432.82</v>
      </c>
      <c r="H118" s="55">
        <f t="shared" si="11"/>
        <v>75.21471633946516</v>
      </c>
      <c r="I118" s="58">
        <f t="shared" si="15"/>
        <v>53.9</v>
      </c>
      <c r="J118" s="99">
        <f t="shared" si="12"/>
        <v>801.68</v>
      </c>
      <c r="K118" s="100">
        <v>359.78</v>
      </c>
      <c r="L118" s="100">
        <v>441.9</v>
      </c>
      <c r="M118" s="101">
        <f t="shared" si="13"/>
        <v>24.785283660534844</v>
      </c>
      <c r="N118" s="102">
        <v>14.1</v>
      </c>
      <c r="O118" s="105" t="s">
        <v>344</v>
      </c>
    </row>
    <row r="119" spans="1:15" ht="12.75">
      <c r="A119" s="43">
        <v>115</v>
      </c>
      <c r="B119" s="34" t="s">
        <v>112</v>
      </c>
      <c r="C119" s="37">
        <f t="shared" si="10"/>
        <v>726.83</v>
      </c>
      <c r="D119" s="78">
        <v>12</v>
      </c>
      <c r="E119" s="56">
        <v>726.83</v>
      </c>
      <c r="F119" s="56">
        <v>0</v>
      </c>
      <c r="G119" s="82">
        <f t="shared" si="14"/>
        <v>661.95</v>
      </c>
      <c r="H119" s="70">
        <f t="shared" si="11"/>
        <v>91.07356603332278</v>
      </c>
      <c r="I119" s="58">
        <f t="shared" si="15"/>
        <v>11</v>
      </c>
      <c r="J119" s="99">
        <f t="shared" si="12"/>
        <v>64.88</v>
      </c>
      <c r="K119" s="100">
        <v>64.88</v>
      </c>
      <c r="L119" s="100">
        <v>0</v>
      </c>
      <c r="M119" s="96">
        <f t="shared" si="13"/>
        <v>8.926433966677223</v>
      </c>
      <c r="N119" s="102">
        <v>1</v>
      </c>
      <c r="O119" s="108">
        <v>8</v>
      </c>
    </row>
    <row r="120" spans="1:15" ht="12.75">
      <c r="A120" s="43">
        <v>116</v>
      </c>
      <c r="B120" s="34" t="s">
        <v>113</v>
      </c>
      <c r="C120" s="37">
        <f t="shared" si="10"/>
        <v>6069.96</v>
      </c>
      <c r="D120" s="78">
        <v>96</v>
      </c>
      <c r="E120" s="56">
        <v>3865.46</v>
      </c>
      <c r="F120" s="56">
        <v>2204.5</v>
      </c>
      <c r="G120" s="82">
        <f t="shared" si="14"/>
        <v>5823.71</v>
      </c>
      <c r="H120" s="55">
        <f t="shared" si="11"/>
        <v>95.94313636333682</v>
      </c>
      <c r="I120" s="58">
        <f t="shared" si="15"/>
        <v>91</v>
      </c>
      <c r="J120" s="99">
        <f t="shared" si="12"/>
        <v>246.25</v>
      </c>
      <c r="K120" s="100">
        <v>246.25</v>
      </c>
      <c r="L120" s="100">
        <v>0</v>
      </c>
      <c r="M120" s="101">
        <f t="shared" si="13"/>
        <v>4.056863636663181</v>
      </c>
      <c r="N120" s="102">
        <v>5</v>
      </c>
      <c r="O120" s="108" t="s">
        <v>298</v>
      </c>
    </row>
    <row r="121" spans="1:15" ht="12.75">
      <c r="A121" s="43">
        <v>117</v>
      </c>
      <c r="B121" s="34" t="s">
        <v>114</v>
      </c>
      <c r="C121" s="37">
        <f t="shared" si="10"/>
        <v>419.36</v>
      </c>
      <c r="D121" s="78">
        <v>8</v>
      </c>
      <c r="E121" s="56">
        <v>419.36</v>
      </c>
      <c r="F121" s="56">
        <v>0</v>
      </c>
      <c r="G121" s="82">
        <f t="shared" si="14"/>
        <v>333.77</v>
      </c>
      <c r="H121" s="55">
        <f t="shared" si="11"/>
        <v>79.59032811903852</v>
      </c>
      <c r="I121" s="58">
        <f t="shared" si="15"/>
        <v>7</v>
      </c>
      <c r="J121" s="99">
        <f t="shared" si="12"/>
        <v>85.59</v>
      </c>
      <c r="K121" s="100">
        <v>85.59</v>
      </c>
      <c r="L121" s="100">
        <v>0</v>
      </c>
      <c r="M121" s="101">
        <f t="shared" si="13"/>
        <v>20.409671880961483</v>
      </c>
      <c r="N121" s="102">
        <v>1</v>
      </c>
      <c r="O121" s="108" t="s">
        <v>299</v>
      </c>
    </row>
    <row r="122" spans="1:15" ht="12.75">
      <c r="A122" s="43">
        <v>118</v>
      </c>
      <c r="B122" s="34" t="s">
        <v>115</v>
      </c>
      <c r="C122" s="37">
        <f t="shared" si="10"/>
        <v>626.62</v>
      </c>
      <c r="D122" s="78">
        <v>12</v>
      </c>
      <c r="E122" s="56">
        <v>626.62</v>
      </c>
      <c r="F122" s="56">
        <v>0</v>
      </c>
      <c r="G122" s="82">
        <f t="shared" si="14"/>
        <v>422.87</v>
      </c>
      <c r="H122" s="70">
        <f t="shared" si="11"/>
        <v>67.48428074431074</v>
      </c>
      <c r="I122" s="58">
        <f t="shared" si="15"/>
        <v>8</v>
      </c>
      <c r="J122" s="99">
        <f t="shared" si="12"/>
        <v>203.75</v>
      </c>
      <c r="K122" s="100">
        <v>203.75</v>
      </c>
      <c r="L122" s="100">
        <v>0</v>
      </c>
      <c r="M122" s="96">
        <f t="shared" si="13"/>
        <v>32.51571925568926</v>
      </c>
      <c r="N122" s="102">
        <v>4</v>
      </c>
      <c r="O122" s="108" t="s">
        <v>300</v>
      </c>
    </row>
    <row r="123" spans="1:15" ht="12.75">
      <c r="A123" s="43">
        <v>119</v>
      </c>
      <c r="B123" s="34" t="s">
        <v>116</v>
      </c>
      <c r="C123" s="37">
        <f t="shared" si="10"/>
        <v>416.3</v>
      </c>
      <c r="D123" s="78">
        <v>8</v>
      </c>
      <c r="E123" s="56">
        <v>416.3</v>
      </c>
      <c r="F123" s="56">
        <v>0</v>
      </c>
      <c r="G123" s="82">
        <f t="shared" si="14"/>
        <v>370.05</v>
      </c>
      <c r="H123" s="55">
        <f t="shared" si="11"/>
        <v>88.890223396589</v>
      </c>
      <c r="I123" s="58">
        <f t="shared" si="15"/>
        <v>7</v>
      </c>
      <c r="J123" s="99">
        <f t="shared" si="12"/>
        <v>46.25</v>
      </c>
      <c r="K123" s="100">
        <v>46.25</v>
      </c>
      <c r="L123" s="100">
        <v>0</v>
      </c>
      <c r="M123" s="101">
        <f t="shared" si="13"/>
        <v>11.109776603411007</v>
      </c>
      <c r="N123" s="102">
        <v>1</v>
      </c>
      <c r="O123" s="109">
        <v>6</v>
      </c>
    </row>
    <row r="124" spans="1:15" ht="12.75">
      <c r="A124" s="43">
        <v>120</v>
      </c>
      <c r="B124" s="34" t="s">
        <v>117</v>
      </c>
      <c r="C124" s="37">
        <f t="shared" si="10"/>
        <v>701.41</v>
      </c>
      <c r="D124" s="78">
        <v>12</v>
      </c>
      <c r="E124" s="56">
        <v>701.41</v>
      </c>
      <c r="F124" s="56">
        <v>0</v>
      </c>
      <c r="G124" s="82">
        <f t="shared" si="14"/>
        <v>538.9399999999999</v>
      </c>
      <c r="H124" s="55">
        <f t="shared" si="11"/>
        <v>76.83665758971215</v>
      </c>
      <c r="I124" s="58">
        <f t="shared" si="15"/>
        <v>10</v>
      </c>
      <c r="J124" s="99">
        <f t="shared" si="12"/>
        <v>162.47</v>
      </c>
      <c r="K124" s="100">
        <v>162.47</v>
      </c>
      <c r="L124" s="100">
        <v>0</v>
      </c>
      <c r="M124" s="101">
        <f t="shared" si="13"/>
        <v>23.163342410287854</v>
      </c>
      <c r="N124" s="102">
        <v>2</v>
      </c>
      <c r="O124" s="108" t="s">
        <v>301</v>
      </c>
    </row>
    <row r="125" spans="1:15" ht="12.75">
      <c r="A125" s="43">
        <v>121</v>
      </c>
      <c r="B125" s="34" t="s">
        <v>118</v>
      </c>
      <c r="C125" s="37">
        <f t="shared" si="10"/>
        <v>710.03</v>
      </c>
      <c r="D125" s="78">
        <v>16</v>
      </c>
      <c r="E125" s="56">
        <v>710.03</v>
      </c>
      <c r="F125" s="56">
        <v>0</v>
      </c>
      <c r="G125" s="82">
        <f t="shared" si="14"/>
        <v>593.65</v>
      </c>
      <c r="H125" s="70">
        <f t="shared" si="11"/>
        <v>83.60914327563624</v>
      </c>
      <c r="I125" s="58">
        <f t="shared" si="15"/>
        <v>13.5</v>
      </c>
      <c r="J125" s="99">
        <f t="shared" si="12"/>
        <v>116.38</v>
      </c>
      <c r="K125" s="100">
        <v>116.38</v>
      </c>
      <c r="L125" s="100">
        <v>0</v>
      </c>
      <c r="M125" s="96">
        <f t="shared" si="13"/>
        <v>16.390856724363758</v>
      </c>
      <c r="N125" s="102">
        <v>2.5</v>
      </c>
      <c r="O125" s="108" t="s">
        <v>194</v>
      </c>
    </row>
    <row r="126" spans="1:15" ht="12.75">
      <c r="A126" s="43">
        <v>122</v>
      </c>
      <c r="B126" s="34" t="s">
        <v>119</v>
      </c>
      <c r="C126" s="37">
        <f t="shared" si="10"/>
        <v>375.38</v>
      </c>
      <c r="D126" s="78">
        <v>8</v>
      </c>
      <c r="E126" s="56">
        <v>375.38</v>
      </c>
      <c r="F126" s="56">
        <v>0</v>
      </c>
      <c r="G126" s="82">
        <v>375.38</v>
      </c>
      <c r="H126" s="55">
        <f t="shared" si="11"/>
        <v>100</v>
      </c>
      <c r="I126" s="58">
        <f t="shared" si="15"/>
        <v>8</v>
      </c>
      <c r="J126" s="99">
        <f t="shared" si="12"/>
        <v>0</v>
      </c>
      <c r="K126" s="100">
        <v>0</v>
      </c>
      <c r="L126" s="100">
        <v>0</v>
      </c>
      <c r="M126" s="101">
        <f t="shared" si="13"/>
        <v>0</v>
      </c>
      <c r="N126" s="102">
        <v>0</v>
      </c>
      <c r="O126" s="108" t="s">
        <v>173</v>
      </c>
    </row>
    <row r="127" spans="1:15" ht="12.75">
      <c r="A127" s="43">
        <v>123</v>
      </c>
      <c r="B127" s="34" t="s">
        <v>223</v>
      </c>
      <c r="C127" s="37">
        <f t="shared" si="10"/>
        <v>710.45</v>
      </c>
      <c r="D127" s="78">
        <v>16</v>
      </c>
      <c r="E127" s="56">
        <v>710.45</v>
      </c>
      <c r="F127" s="56">
        <v>0</v>
      </c>
      <c r="G127" s="82">
        <f aca="true" t="shared" si="16" ref="G127:G158">C127-J127</f>
        <v>637.73</v>
      </c>
      <c r="H127" s="55">
        <f t="shared" si="11"/>
        <v>89.76423393623759</v>
      </c>
      <c r="I127" s="58">
        <f t="shared" si="15"/>
        <v>14.5</v>
      </c>
      <c r="J127" s="99">
        <f t="shared" si="12"/>
        <v>72.72</v>
      </c>
      <c r="K127" s="100">
        <v>72.72</v>
      </c>
      <c r="L127" s="100">
        <v>0</v>
      </c>
      <c r="M127" s="101">
        <f t="shared" si="13"/>
        <v>10.235766063762412</v>
      </c>
      <c r="N127" s="102">
        <v>1.5</v>
      </c>
      <c r="O127" s="108" t="s">
        <v>302</v>
      </c>
    </row>
    <row r="128" spans="1:15" ht="12.75">
      <c r="A128" s="43">
        <v>124</v>
      </c>
      <c r="B128" s="34" t="s">
        <v>120</v>
      </c>
      <c r="C128" s="37">
        <f t="shared" si="10"/>
        <v>265.9</v>
      </c>
      <c r="D128" s="78">
        <v>6</v>
      </c>
      <c r="E128" s="56">
        <v>265.9</v>
      </c>
      <c r="F128" s="56">
        <v>0</v>
      </c>
      <c r="G128" s="82">
        <f t="shared" si="16"/>
        <v>206.80999999999997</v>
      </c>
      <c r="H128" s="70">
        <f t="shared" si="11"/>
        <v>77.7773599097405</v>
      </c>
      <c r="I128" s="58">
        <f t="shared" si="15"/>
        <v>5</v>
      </c>
      <c r="J128" s="99">
        <f t="shared" si="12"/>
        <v>59.09</v>
      </c>
      <c r="K128" s="100">
        <v>59.09</v>
      </c>
      <c r="L128" s="100">
        <v>0</v>
      </c>
      <c r="M128" s="96">
        <f t="shared" si="13"/>
        <v>22.222640090259503</v>
      </c>
      <c r="N128" s="102">
        <v>1</v>
      </c>
      <c r="O128" s="108">
        <v>1</v>
      </c>
    </row>
    <row r="129" spans="1:15" ht="12.75">
      <c r="A129" s="43">
        <v>125</v>
      </c>
      <c r="B129" s="34" t="s">
        <v>235</v>
      </c>
      <c r="C129" s="37">
        <f t="shared" si="10"/>
        <v>2026.07</v>
      </c>
      <c r="D129" s="78">
        <v>44</v>
      </c>
      <c r="E129" s="56">
        <v>1856.97</v>
      </c>
      <c r="F129" s="56">
        <v>169.1</v>
      </c>
      <c r="G129" s="82">
        <f t="shared" si="16"/>
        <v>1810.21</v>
      </c>
      <c r="H129" s="55">
        <f t="shared" si="11"/>
        <v>89.34587649982478</v>
      </c>
      <c r="I129" s="58">
        <f t="shared" si="15"/>
        <v>39</v>
      </c>
      <c r="J129" s="99">
        <f t="shared" si="12"/>
        <v>215.86</v>
      </c>
      <c r="K129" s="100">
        <v>215.86</v>
      </c>
      <c r="L129" s="100">
        <v>0</v>
      </c>
      <c r="M129" s="101">
        <f t="shared" si="13"/>
        <v>10.654123500175217</v>
      </c>
      <c r="N129" s="102">
        <v>5</v>
      </c>
      <c r="O129" s="106" t="s">
        <v>303</v>
      </c>
    </row>
    <row r="130" spans="1:15" ht="12.75">
      <c r="A130" s="43">
        <v>126</v>
      </c>
      <c r="B130" s="34" t="s">
        <v>121</v>
      </c>
      <c r="C130" s="37">
        <f t="shared" si="10"/>
        <v>2573.78</v>
      </c>
      <c r="D130" s="78">
        <v>64</v>
      </c>
      <c r="E130" s="56">
        <v>2573.78</v>
      </c>
      <c r="F130" s="56">
        <v>0</v>
      </c>
      <c r="G130" s="82">
        <f t="shared" si="16"/>
        <v>2383.8900000000003</v>
      </c>
      <c r="H130" s="55">
        <f t="shared" si="11"/>
        <v>92.62213553605982</v>
      </c>
      <c r="I130" s="58">
        <f t="shared" si="15"/>
        <v>59.4</v>
      </c>
      <c r="J130" s="99">
        <f t="shared" si="12"/>
        <v>189.89</v>
      </c>
      <c r="K130" s="100">
        <v>189.89</v>
      </c>
      <c r="L130" s="100">
        <v>0</v>
      </c>
      <c r="M130" s="101">
        <f t="shared" si="13"/>
        <v>7.377864463940185</v>
      </c>
      <c r="N130" s="102">
        <v>4.6</v>
      </c>
      <c r="O130" s="105" t="s">
        <v>304</v>
      </c>
    </row>
    <row r="131" spans="1:15" ht="12.75">
      <c r="A131" s="43">
        <v>127</v>
      </c>
      <c r="B131" s="34" t="s">
        <v>122</v>
      </c>
      <c r="C131" s="37">
        <f t="shared" si="10"/>
        <v>1529.45</v>
      </c>
      <c r="D131" s="78">
        <v>36</v>
      </c>
      <c r="E131" s="56">
        <v>1529.45</v>
      </c>
      <c r="F131" s="56">
        <v>0</v>
      </c>
      <c r="G131" s="82">
        <f t="shared" si="16"/>
        <v>1235.1100000000001</v>
      </c>
      <c r="H131" s="70">
        <f t="shared" si="11"/>
        <v>80.75517342835661</v>
      </c>
      <c r="I131" s="58">
        <f t="shared" si="15"/>
        <v>29</v>
      </c>
      <c r="J131" s="99">
        <f t="shared" si="12"/>
        <v>294.34</v>
      </c>
      <c r="K131" s="100">
        <v>294.34</v>
      </c>
      <c r="L131" s="100">
        <v>0</v>
      </c>
      <c r="M131" s="96">
        <f t="shared" si="13"/>
        <v>19.244826571643387</v>
      </c>
      <c r="N131" s="102">
        <v>7</v>
      </c>
      <c r="O131" s="108" t="s">
        <v>305</v>
      </c>
    </row>
    <row r="132" spans="1:15" ht="12.75">
      <c r="A132" s="43">
        <v>128</v>
      </c>
      <c r="B132" s="34" t="s">
        <v>224</v>
      </c>
      <c r="C132" s="37">
        <f t="shared" si="10"/>
        <v>1025.26</v>
      </c>
      <c r="D132" s="78">
        <v>14</v>
      </c>
      <c r="E132" s="56">
        <v>732.96</v>
      </c>
      <c r="F132" s="56">
        <v>292.3</v>
      </c>
      <c r="G132" s="82">
        <f t="shared" si="16"/>
        <v>704.71</v>
      </c>
      <c r="H132" s="55">
        <f t="shared" si="11"/>
        <v>68.73475996332637</v>
      </c>
      <c r="I132" s="58">
        <f t="shared" si="15"/>
        <v>9</v>
      </c>
      <c r="J132" s="99">
        <f t="shared" si="12"/>
        <v>320.55</v>
      </c>
      <c r="K132" s="100">
        <v>320.55</v>
      </c>
      <c r="L132" s="100">
        <v>0</v>
      </c>
      <c r="M132" s="101">
        <f t="shared" si="13"/>
        <v>31.26524003667363</v>
      </c>
      <c r="N132" s="102">
        <v>5</v>
      </c>
      <c r="O132" s="108" t="s">
        <v>306</v>
      </c>
    </row>
    <row r="133" spans="1:15" ht="12.75">
      <c r="A133" s="43">
        <v>129</v>
      </c>
      <c r="B133" s="34" t="s">
        <v>225</v>
      </c>
      <c r="C133" s="37">
        <f t="shared" si="10"/>
        <v>1494.87</v>
      </c>
      <c r="D133" s="78">
        <v>36</v>
      </c>
      <c r="E133" s="56">
        <v>1494.87</v>
      </c>
      <c r="F133" s="56">
        <v>0</v>
      </c>
      <c r="G133" s="82">
        <f t="shared" si="16"/>
        <v>1296.4499999999998</v>
      </c>
      <c r="H133" s="55">
        <f t="shared" si="11"/>
        <v>86.72660498906258</v>
      </c>
      <c r="I133" s="58">
        <f aca="true" t="shared" si="17" ref="I133:I165">D133-N133</f>
        <v>31</v>
      </c>
      <c r="J133" s="99">
        <f t="shared" si="12"/>
        <v>198.42</v>
      </c>
      <c r="K133" s="100">
        <v>198.42</v>
      </c>
      <c r="L133" s="100">
        <v>0</v>
      </c>
      <c r="M133" s="101">
        <f t="shared" si="13"/>
        <v>13.27339501093742</v>
      </c>
      <c r="N133" s="102">
        <v>5</v>
      </c>
      <c r="O133" s="106" t="s">
        <v>307</v>
      </c>
    </row>
    <row r="134" spans="1:15" ht="26.25" customHeight="1">
      <c r="A134" s="43">
        <v>130</v>
      </c>
      <c r="B134" s="34" t="s">
        <v>123</v>
      </c>
      <c r="C134" s="37">
        <f aca="true" t="shared" si="18" ref="C134:C174">E134+F134</f>
        <v>8258.26</v>
      </c>
      <c r="D134" s="78">
        <v>143</v>
      </c>
      <c r="E134" s="56">
        <v>8258.26</v>
      </c>
      <c r="F134" s="56">
        <v>0</v>
      </c>
      <c r="G134" s="82">
        <f t="shared" si="16"/>
        <v>7142.900000000001</v>
      </c>
      <c r="H134" s="70">
        <f aca="true" t="shared" si="19" ref="H134:H174">G134/C134*100</f>
        <v>86.49400721217303</v>
      </c>
      <c r="I134" s="58">
        <f t="shared" si="17"/>
        <v>124</v>
      </c>
      <c r="J134" s="99">
        <f aca="true" t="shared" si="20" ref="J134:J174">K134+L134</f>
        <v>1115.36</v>
      </c>
      <c r="K134" s="100">
        <v>1115.36</v>
      </c>
      <c r="L134" s="100">
        <v>0</v>
      </c>
      <c r="M134" s="96">
        <f aca="true" t="shared" si="21" ref="M134:M174">100-H134</f>
        <v>13.505992787826969</v>
      </c>
      <c r="N134" s="102">
        <v>19</v>
      </c>
      <c r="O134" s="105" t="s">
        <v>308</v>
      </c>
    </row>
    <row r="135" spans="1:15" ht="12.75">
      <c r="A135" s="43">
        <v>131</v>
      </c>
      <c r="B135" s="34" t="s">
        <v>124</v>
      </c>
      <c r="C135" s="37">
        <f t="shared" si="18"/>
        <v>4569.52</v>
      </c>
      <c r="D135" s="78">
        <v>90</v>
      </c>
      <c r="E135" s="56">
        <v>4569.52</v>
      </c>
      <c r="F135" s="56">
        <v>0</v>
      </c>
      <c r="G135" s="82">
        <f t="shared" si="16"/>
        <v>4186.89</v>
      </c>
      <c r="H135" s="55">
        <f t="shared" si="19"/>
        <v>91.626472802395</v>
      </c>
      <c r="I135" s="58">
        <f t="shared" si="17"/>
        <v>82</v>
      </c>
      <c r="J135" s="99">
        <f t="shared" si="20"/>
        <v>382.63</v>
      </c>
      <c r="K135" s="100">
        <v>382.63</v>
      </c>
      <c r="L135" s="100">
        <v>0</v>
      </c>
      <c r="M135" s="101">
        <f t="shared" si="21"/>
        <v>8.373527197605</v>
      </c>
      <c r="N135" s="102">
        <v>8</v>
      </c>
      <c r="O135" s="106" t="s">
        <v>309</v>
      </c>
    </row>
    <row r="136" spans="1:15" ht="12.75">
      <c r="A136" s="43">
        <v>132</v>
      </c>
      <c r="B136" s="34" t="s">
        <v>125</v>
      </c>
      <c r="C136" s="37">
        <f t="shared" si="18"/>
        <v>4600.76</v>
      </c>
      <c r="D136" s="78">
        <v>90</v>
      </c>
      <c r="E136" s="56">
        <v>4600.76</v>
      </c>
      <c r="F136" s="56">
        <v>0</v>
      </c>
      <c r="G136" s="82">
        <f t="shared" si="16"/>
        <v>4260.030000000001</v>
      </c>
      <c r="H136" s="55">
        <f t="shared" si="19"/>
        <v>92.59404967874873</v>
      </c>
      <c r="I136" s="58">
        <f t="shared" si="17"/>
        <v>83</v>
      </c>
      <c r="J136" s="99">
        <f t="shared" si="20"/>
        <v>340.73</v>
      </c>
      <c r="K136" s="100">
        <v>340.73</v>
      </c>
      <c r="L136" s="100">
        <v>0</v>
      </c>
      <c r="M136" s="101">
        <f t="shared" si="21"/>
        <v>7.405950321251268</v>
      </c>
      <c r="N136" s="102">
        <v>7</v>
      </c>
      <c r="O136" s="110" t="s">
        <v>310</v>
      </c>
    </row>
    <row r="137" spans="1:15" ht="12.75">
      <c r="A137" s="43">
        <v>133</v>
      </c>
      <c r="B137" s="34" t="s">
        <v>126</v>
      </c>
      <c r="C137" s="37">
        <f t="shared" si="18"/>
        <v>4588.46</v>
      </c>
      <c r="D137" s="78">
        <v>90</v>
      </c>
      <c r="E137" s="56">
        <v>4588.46</v>
      </c>
      <c r="F137" s="56">
        <v>0</v>
      </c>
      <c r="G137" s="82">
        <f t="shared" si="16"/>
        <v>4129.14</v>
      </c>
      <c r="H137" s="70">
        <f t="shared" si="19"/>
        <v>89.98966973668726</v>
      </c>
      <c r="I137" s="58">
        <f t="shared" si="17"/>
        <v>81</v>
      </c>
      <c r="J137" s="99">
        <f t="shared" si="20"/>
        <v>459.32</v>
      </c>
      <c r="K137" s="100">
        <v>459.32</v>
      </c>
      <c r="L137" s="100">
        <v>0</v>
      </c>
      <c r="M137" s="96">
        <f t="shared" si="21"/>
        <v>10.010330263312738</v>
      </c>
      <c r="N137" s="102">
        <v>9</v>
      </c>
      <c r="O137" s="108" t="s">
        <v>311</v>
      </c>
    </row>
    <row r="138" spans="1:15" ht="26.25" customHeight="1">
      <c r="A138" s="43">
        <v>134</v>
      </c>
      <c r="B138" s="34" t="s">
        <v>127</v>
      </c>
      <c r="C138" s="37">
        <f t="shared" si="18"/>
        <v>8373.15</v>
      </c>
      <c r="D138" s="78">
        <v>143</v>
      </c>
      <c r="E138" s="56">
        <v>8373.15</v>
      </c>
      <c r="F138" s="56">
        <v>0</v>
      </c>
      <c r="G138" s="82">
        <f t="shared" si="16"/>
        <v>6861.62</v>
      </c>
      <c r="H138" s="55">
        <f t="shared" si="19"/>
        <v>81.94789296740176</v>
      </c>
      <c r="I138" s="58">
        <f t="shared" si="17"/>
        <v>117</v>
      </c>
      <c r="J138" s="99">
        <f t="shared" si="20"/>
        <v>1511.53</v>
      </c>
      <c r="K138" s="100">
        <v>1511.53</v>
      </c>
      <c r="L138" s="100">
        <v>0</v>
      </c>
      <c r="M138" s="101">
        <f t="shared" si="21"/>
        <v>18.052107032598244</v>
      </c>
      <c r="N138" s="102">
        <v>26</v>
      </c>
      <c r="O138" s="105" t="s">
        <v>312</v>
      </c>
    </row>
    <row r="139" spans="1:15" ht="12.75">
      <c r="A139" s="43">
        <v>135</v>
      </c>
      <c r="B139" s="34" t="s">
        <v>128</v>
      </c>
      <c r="C139" s="37">
        <f t="shared" si="18"/>
        <v>3038</v>
      </c>
      <c r="D139" s="78">
        <v>60</v>
      </c>
      <c r="E139" s="56">
        <v>3038</v>
      </c>
      <c r="F139" s="56">
        <v>0</v>
      </c>
      <c r="G139" s="82">
        <f t="shared" si="16"/>
        <v>2568.32</v>
      </c>
      <c r="H139" s="55">
        <f t="shared" si="19"/>
        <v>84.53982883475972</v>
      </c>
      <c r="I139" s="58">
        <f t="shared" si="17"/>
        <v>50.5</v>
      </c>
      <c r="J139" s="99">
        <f t="shared" si="20"/>
        <v>469.68</v>
      </c>
      <c r="K139" s="100">
        <v>469.68</v>
      </c>
      <c r="L139" s="100">
        <v>0</v>
      </c>
      <c r="M139" s="101">
        <f t="shared" si="21"/>
        <v>15.460171165240283</v>
      </c>
      <c r="N139" s="102">
        <v>9.5</v>
      </c>
      <c r="O139" s="106" t="s">
        <v>214</v>
      </c>
    </row>
    <row r="140" spans="1:15" ht="12.75">
      <c r="A140" s="43">
        <v>136</v>
      </c>
      <c r="B140" s="34" t="s">
        <v>129</v>
      </c>
      <c r="C140" s="37">
        <f t="shared" si="18"/>
        <v>3082.43</v>
      </c>
      <c r="D140" s="78">
        <v>60</v>
      </c>
      <c r="E140" s="56">
        <v>3082.43</v>
      </c>
      <c r="F140" s="56">
        <v>0</v>
      </c>
      <c r="G140" s="82">
        <f t="shared" si="16"/>
        <v>2687.68</v>
      </c>
      <c r="H140" s="70">
        <f t="shared" si="19"/>
        <v>87.19354535220589</v>
      </c>
      <c r="I140" s="58">
        <f t="shared" si="17"/>
        <v>53</v>
      </c>
      <c r="J140" s="99">
        <f t="shared" si="20"/>
        <v>394.75</v>
      </c>
      <c r="K140" s="100">
        <v>394.75</v>
      </c>
      <c r="L140" s="100">
        <v>0</v>
      </c>
      <c r="M140" s="96">
        <f t="shared" si="21"/>
        <v>12.806454647794112</v>
      </c>
      <c r="N140" s="102">
        <v>7</v>
      </c>
      <c r="O140" s="106" t="s">
        <v>313</v>
      </c>
    </row>
    <row r="141" spans="1:15" ht="12.75">
      <c r="A141" s="43">
        <v>137</v>
      </c>
      <c r="B141" s="34" t="s">
        <v>130</v>
      </c>
      <c r="C141" s="37">
        <f>E141+F141</f>
        <v>710.81</v>
      </c>
      <c r="D141" s="78">
        <v>12</v>
      </c>
      <c r="E141" s="56">
        <v>710.81</v>
      </c>
      <c r="F141" s="56">
        <v>0</v>
      </c>
      <c r="G141" s="82">
        <f t="shared" si="16"/>
        <v>523.8299999999999</v>
      </c>
      <c r="H141" s="55">
        <f t="shared" si="19"/>
        <v>73.69479889140558</v>
      </c>
      <c r="I141" s="58">
        <f t="shared" si="17"/>
        <v>9</v>
      </c>
      <c r="J141" s="99">
        <f t="shared" si="20"/>
        <v>186.98</v>
      </c>
      <c r="K141" s="100">
        <v>186.98</v>
      </c>
      <c r="L141" s="100">
        <v>0</v>
      </c>
      <c r="M141" s="101">
        <f t="shared" si="21"/>
        <v>26.305201108594417</v>
      </c>
      <c r="N141" s="102">
        <v>3</v>
      </c>
      <c r="O141" s="108" t="s">
        <v>314</v>
      </c>
    </row>
    <row r="142" spans="1:15" ht="12.75">
      <c r="A142" s="43">
        <v>138</v>
      </c>
      <c r="B142" s="34" t="s">
        <v>131</v>
      </c>
      <c r="C142" s="37">
        <f t="shared" si="18"/>
        <v>1995.54</v>
      </c>
      <c r="D142" s="78">
        <v>48</v>
      </c>
      <c r="E142" s="56">
        <v>1995.54</v>
      </c>
      <c r="F142" s="56">
        <v>0</v>
      </c>
      <c r="G142" s="82">
        <f t="shared" si="16"/>
        <v>1605.56</v>
      </c>
      <c r="H142" s="55">
        <f t="shared" si="19"/>
        <v>80.45742004670416</v>
      </c>
      <c r="I142" s="58">
        <f t="shared" si="17"/>
        <v>40</v>
      </c>
      <c r="J142" s="99">
        <f t="shared" si="20"/>
        <v>389.98</v>
      </c>
      <c r="K142" s="100">
        <v>389.98</v>
      </c>
      <c r="L142" s="100">
        <v>0</v>
      </c>
      <c r="M142" s="101">
        <f t="shared" si="21"/>
        <v>19.542579953295842</v>
      </c>
      <c r="N142" s="102">
        <v>8</v>
      </c>
      <c r="O142" s="108" t="s">
        <v>315</v>
      </c>
    </row>
    <row r="143" spans="1:15" ht="12.75">
      <c r="A143" s="43">
        <v>139</v>
      </c>
      <c r="B143" s="34" t="s">
        <v>132</v>
      </c>
      <c r="C143" s="37">
        <f t="shared" si="18"/>
        <v>633.25</v>
      </c>
      <c r="D143" s="78">
        <v>12</v>
      </c>
      <c r="E143" s="56">
        <v>633.25</v>
      </c>
      <c r="F143" s="56">
        <v>0</v>
      </c>
      <c r="G143" s="82">
        <f t="shared" si="16"/>
        <v>610.96</v>
      </c>
      <c r="H143" s="70">
        <f t="shared" si="19"/>
        <v>96.4800631662061</v>
      </c>
      <c r="I143" s="58">
        <f t="shared" si="17"/>
        <v>11.64</v>
      </c>
      <c r="J143" s="99">
        <f t="shared" si="20"/>
        <v>22.29</v>
      </c>
      <c r="K143" s="100">
        <v>22.29</v>
      </c>
      <c r="L143" s="100">
        <v>0</v>
      </c>
      <c r="M143" s="96">
        <f t="shared" si="21"/>
        <v>3.5199368337939063</v>
      </c>
      <c r="N143" s="102">
        <v>0.36</v>
      </c>
      <c r="O143" s="108" t="s">
        <v>316</v>
      </c>
    </row>
    <row r="144" spans="1:15" ht="12.75">
      <c r="A144" s="43">
        <v>140</v>
      </c>
      <c r="B144" s="34" t="s">
        <v>133</v>
      </c>
      <c r="C144" s="37">
        <f t="shared" si="18"/>
        <v>983.49</v>
      </c>
      <c r="D144" s="78">
        <v>24</v>
      </c>
      <c r="E144" s="56">
        <v>983.49</v>
      </c>
      <c r="F144" s="56">
        <v>0</v>
      </c>
      <c r="G144" s="82">
        <f t="shared" si="16"/>
        <v>903.24</v>
      </c>
      <c r="H144" s="55">
        <f t="shared" si="19"/>
        <v>91.84028307354421</v>
      </c>
      <c r="I144" s="58">
        <f t="shared" si="17"/>
        <v>22</v>
      </c>
      <c r="J144" s="99">
        <f t="shared" si="20"/>
        <v>80.25</v>
      </c>
      <c r="K144" s="100">
        <v>80.25</v>
      </c>
      <c r="L144" s="100">
        <v>0</v>
      </c>
      <c r="M144" s="101">
        <f t="shared" si="21"/>
        <v>8.159716926455786</v>
      </c>
      <c r="N144" s="102">
        <v>2</v>
      </c>
      <c r="O144" s="108" t="s">
        <v>317</v>
      </c>
    </row>
    <row r="145" spans="1:15" ht="12.75">
      <c r="A145" s="43">
        <v>141</v>
      </c>
      <c r="B145" s="34" t="s">
        <v>134</v>
      </c>
      <c r="C145" s="37">
        <f t="shared" si="18"/>
        <v>421.05</v>
      </c>
      <c r="D145" s="78">
        <v>8</v>
      </c>
      <c r="E145" s="56">
        <v>421.05</v>
      </c>
      <c r="F145" s="56">
        <v>0</v>
      </c>
      <c r="G145" s="82">
        <f t="shared" si="16"/>
        <v>346.95000000000005</v>
      </c>
      <c r="H145" s="55">
        <f t="shared" si="19"/>
        <v>82.40114000712505</v>
      </c>
      <c r="I145" s="58">
        <f t="shared" si="17"/>
        <v>6.5</v>
      </c>
      <c r="J145" s="99">
        <f t="shared" si="20"/>
        <v>74.1</v>
      </c>
      <c r="K145" s="100">
        <v>74.1</v>
      </c>
      <c r="L145" s="100">
        <v>0</v>
      </c>
      <c r="M145" s="101">
        <f t="shared" si="21"/>
        <v>17.59885999287495</v>
      </c>
      <c r="N145" s="102">
        <v>1.5</v>
      </c>
      <c r="O145" s="108" t="s">
        <v>318</v>
      </c>
    </row>
    <row r="146" spans="1:15" ht="12.75">
      <c r="A146" s="43">
        <v>142</v>
      </c>
      <c r="B146" s="34" t="s">
        <v>135</v>
      </c>
      <c r="C146" s="37">
        <f t="shared" si="18"/>
        <v>421.71</v>
      </c>
      <c r="D146" s="78">
        <v>8</v>
      </c>
      <c r="E146" s="56">
        <v>421.71</v>
      </c>
      <c r="F146" s="56">
        <v>0</v>
      </c>
      <c r="G146" s="82">
        <f t="shared" si="16"/>
        <v>322.64</v>
      </c>
      <c r="H146" s="70">
        <f t="shared" si="19"/>
        <v>76.50755258352898</v>
      </c>
      <c r="I146" s="58">
        <f t="shared" si="17"/>
        <v>6</v>
      </c>
      <c r="J146" s="99">
        <f t="shared" si="20"/>
        <v>99.07</v>
      </c>
      <c r="K146" s="100">
        <v>99.07</v>
      </c>
      <c r="L146" s="100">
        <v>0</v>
      </c>
      <c r="M146" s="96">
        <f t="shared" si="21"/>
        <v>23.492447416471023</v>
      </c>
      <c r="N146" s="102">
        <v>2</v>
      </c>
      <c r="O146" s="108" t="s">
        <v>319</v>
      </c>
    </row>
    <row r="147" spans="1:15" ht="12.75">
      <c r="A147" s="43">
        <v>143</v>
      </c>
      <c r="B147" s="34" t="s">
        <v>136</v>
      </c>
      <c r="C147" s="37">
        <f t="shared" si="18"/>
        <v>958.56</v>
      </c>
      <c r="D147" s="78">
        <v>24</v>
      </c>
      <c r="E147" s="56">
        <v>958.56</v>
      </c>
      <c r="F147" s="56">
        <v>0</v>
      </c>
      <c r="G147" s="82">
        <f t="shared" si="16"/>
        <v>875.02</v>
      </c>
      <c r="H147" s="55">
        <f t="shared" si="19"/>
        <v>91.28484393256552</v>
      </c>
      <c r="I147" s="58">
        <f t="shared" si="17"/>
        <v>22</v>
      </c>
      <c r="J147" s="99">
        <f t="shared" si="20"/>
        <v>83.54</v>
      </c>
      <c r="K147" s="100">
        <v>83.54</v>
      </c>
      <c r="L147" s="100">
        <v>0</v>
      </c>
      <c r="M147" s="101">
        <f t="shared" si="21"/>
        <v>8.715156067434478</v>
      </c>
      <c r="N147" s="102">
        <v>2</v>
      </c>
      <c r="O147" s="108" t="s">
        <v>320</v>
      </c>
    </row>
    <row r="148" spans="1:15" ht="12.75">
      <c r="A148" s="43">
        <v>144</v>
      </c>
      <c r="B148" s="34" t="s">
        <v>137</v>
      </c>
      <c r="C148" s="37">
        <f t="shared" si="18"/>
        <v>437.58</v>
      </c>
      <c r="D148" s="78">
        <v>8</v>
      </c>
      <c r="E148" s="56">
        <v>437.58</v>
      </c>
      <c r="F148" s="56">
        <v>0</v>
      </c>
      <c r="G148" s="82">
        <f t="shared" si="16"/>
        <v>385.64</v>
      </c>
      <c r="H148" s="55">
        <f t="shared" si="19"/>
        <v>88.13017048311166</v>
      </c>
      <c r="I148" s="58">
        <f t="shared" si="17"/>
        <v>7</v>
      </c>
      <c r="J148" s="99">
        <f t="shared" si="20"/>
        <v>51.94</v>
      </c>
      <c r="K148" s="100">
        <v>51.94</v>
      </c>
      <c r="L148" s="100">
        <v>0</v>
      </c>
      <c r="M148" s="101">
        <f t="shared" si="21"/>
        <v>11.869829516888345</v>
      </c>
      <c r="N148" s="102">
        <v>1</v>
      </c>
      <c r="O148" s="108">
        <v>2</v>
      </c>
    </row>
    <row r="149" spans="1:15" ht="12.75">
      <c r="A149" s="43">
        <v>145</v>
      </c>
      <c r="B149" s="34" t="s">
        <v>138</v>
      </c>
      <c r="C149" s="37">
        <f t="shared" si="18"/>
        <v>2011.11</v>
      </c>
      <c r="D149" s="78">
        <v>48</v>
      </c>
      <c r="E149" s="56">
        <v>2011.11</v>
      </c>
      <c r="F149" s="56">
        <v>0</v>
      </c>
      <c r="G149" s="82">
        <f t="shared" si="16"/>
        <v>1830.54</v>
      </c>
      <c r="H149" s="70">
        <f t="shared" si="19"/>
        <v>91.02137625490401</v>
      </c>
      <c r="I149" s="58">
        <f t="shared" si="17"/>
        <v>44</v>
      </c>
      <c r="J149" s="99">
        <f t="shared" si="20"/>
        <v>180.57</v>
      </c>
      <c r="K149" s="100">
        <v>180.57</v>
      </c>
      <c r="L149" s="100">
        <v>0</v>
      </c>
      <c r="M149" s="96">
        <f t="shared" si="21"/>
        <v>8.978623745095987</v>
      </c>
      <c r="N149" s="102">
        <v>4</v>
      </c>
      <c r="O149" s="108" t="s">
        <v>321</v>
      </c>
    </row>
    <row r="150" spans="1:15" ht="12.75">
      <c r="A150" s="43">
        <v>146</v>
      </c>
      <c r="B150" s="34" t="s">
        <v>139</v>
      </c>
      <c r="C150" s="37">
        <f t="shared" si="18"/>
        <v>2021.84</v>
      </c>
      <c r="D150" s="78">
        <v>48</v>
      </c>
      <c r="E150" s="56">
        <v>2021.84</v>
      </c>
      <c r="F150" s="56">
        <v>0</v>
      </c>
      <c r="G150" s="82">
        <f t="shared" si="16"/>
        <v>1802.4499999999998</v>
      </c>
      <c r="H150" s="55">
        <f t="shared" si="19"/>
        <v>89.14899299647846</v>
      </c>
      <c r="I150" s="58">
        <f t="shared" si="17"/>
        <v>41</v>
      </c>
      <c r="J150" s="99">
        <f t="shared" si="20"/>
        <v>219.39</v>
      </c>
      <c r="K150" s="100">
        <v>219.39</v>
      </c>
      <c r="L150" s="100">
        <v>0</v>
      </c>
      <c r="M150" s="101">
        <f t="shared" si="21"/>
        <v>10.851007003521545</v>
      </c>
      <c r="N150" s="102">
        <v>7</v>
      </c>
      <c r="O150" s="108" t="s">
        <v>322</v>
      </c>
    </row>
    <row r="151" spans="1:15" ht="12.75">
      <c r="A151" s="43">
        <v>147</v>
      </c>
      <c r="B151" s="34" t="s">
        <v>140</v>
      </c>
      <c r="C151" s="37">
        <f t="shared" si="18"/>
        <v>422.97</v>
      </c>
      <c r="D151" s="78">
        <v>8</v>
      </c>
      <c r="E151" s="56">
        <v>422.97</v>
      </c>
      <c r="F151" s="56">
        <v>0</v>
      </c>
      <c r="G151" s="82">
        <f t="shared" si="16"/>
        <v>422.97</v>
      </c>
      <c r="H151" s="55">
        <f t="shared" si="19"/>
        <v>100</v>
      </c>
      <c r="I151" s="58">
        <f t="shared" si="17"/>
        <v>8</v>
      </c>
      <c r="J151" s="99">
        <f t="shared" si="20"/>
        <v>0</v>
      </c>
      <c r="K151" s="100">
        <v>0</v>
      </c>
      <c r="L151" s="100">
        <v>0</v>
      </c>
      <c r="M151" s="101">
        <f t="shared" si="21"/>
        <v>0</v>
      </c>
      <c r="N151" s="102">
        <v>0</v>
      </c>
      <c r="O151" s="108" t="s">
        <v>173</v>
      </c>
    </row>
    <row r="152" spans="1:15" ht="12.75">
      <c r="A152" s="43">
        <v>148</v>
      </c>
      <c r="B152" s="34" t="s">
        <v>141</v>
      </c>
      <c r="C152" s="37">
        <f t="shared" si="18"/>
        <v>2017.4</v>
      </c>
      <c r="D152" s="78">
        <v>48</v>
      </c>
      <c r="E152" s="56">
        <v>2017.4</v>
      </c>
      <c r="F152" s="56">
        <v>0</v>
      </c>
      <c r="G152" s="82">
        <f t="shared" si="16"/>
        <v>1811.3000000000002</v>
      </c>
      <c r="H152" s="70">
        <f t="shared" si="19"/>
        <v>89.78388024189552</v>
      </c>
      <c r="I152" s="58">
        <f t="shared" si="17"/>
        <v>44</v>
      </c>
      <c r="J152" s="99">
        <f t="shared" si="20"/>
        <v>206.1</v>
      </c>
      <c r="K152" s="100">
        <v>206.1</v>
      </c>
      <c r="L152" s="100">
        <v>0</v>
      </c>
      <c r="M152" s="96">
        <f t="shared" si="21"/>
        <v>10.216119758104483</v>
      </c>
      <c r="N152" s="102">
        <v>4</v>
      </c>
      <c r="O152" s="108" t="s">
        <v>323</v>
      </c>
    </row>
    <row r="153" spans="1:15" ht="12.75">
      <c r="A153" s="43">
        <v>149</v>
      </c>
      <c r="B153" s="34" t="s">
        <v>142</v>
      </c>
      <c r="C153" s="37">
        <f t="shared" si="18"/>
        <v>423.82</v>
      </c>
      <c r="D153" s="78">
        <v>8</v>
      </c>
      <c r="E153" s="56">
        <v>423.82</v>
      </c>
      <c r="F153" s="56">
        <v>0</v>
      </c>
      <c r="G153" s="82">
        <f t="shared" si="16"/>
        <v>423.82</v>
      </c>
      <c r="H153" s="55">
        <f t="shared" si="19"/>
        <v>100</v>
      </c>
      <c r="I153" s="58">
        <f t="shared" si="17"/>
        <v>8</v>
      </c>
      <c r="J153" s="99">
        <f t="shared" si="20"/>
        <v>0</v>
      </c>
      <c r="K153" s="100">
        <v>0</v>
      </c>
      <c r="L153" s="100">
        <v>0</v>
      </c>
      <c r="M153" s="101">
        <f t="shared" si="21"/>
        <v>0</v>
      </c>
      <c r="N153" s="102">
        <v>0</v>
      </c>
      <c r="O153" s="108" t="s">
        <v>173</v>
      </c>
    </row>
    <row r="154" spans="1:15" ht="15.75" customHeight="1">
      <c r="A154" s="43">
        <v>150</v>
      </c>
      <c r="B154" s="34" t="s">
        <v>143</v>
      </c>
      <c r="C154" s="37">
        <f t="shared" si="18"/>
        <v>4404.01</v>
      </c>
      <c r="D154" s="78">
        <v>90</v>
      </c>
      <c r="E154" s="56">
        <v>4404.01</v>
      </c>
      <c r="F154" s="56">
        <v>0</v>
      </c>
      <c r="G154" s="82">
        <f t="shared" si="16"/>
        <v>3786.9800000000005</v>
      </c>
      <c r="H154" s="55">
        <f t="shared" si="19"/>
        <v>85.98935969718508</v>
      </c>
      <c r="I154" s="58">
        <f t="shared" si="17"/>
        <v>79</v>
      </c>
      <c r="J154" s="99">
        <f t="shared" si="20"/>
        <v>617.03</v>
      </c>
      <c r="K154" s="100">
        <v>617.03</v>
      </c>
      <c r="L154" s="100">
        <v>0</v>
      </c>
      <c r="M154" s="101">
        <f t="shared" si="21"/>
        <v>14.01064030281492</v>
      </c>
      <c r="N154" s="102">
        <v>11</v>
      </c>
      <c r="O154" s="108" t="s">
        <v>324</v>
      </c>
    </row>
    <row r="155" spans="1:15" ht="12.75">
      <c r="A155" s="43">
        <v>151</v>
      </c>
      <c r="B155" s="34" t="s">
        <v>144</v>
      </c>
      <c r="C155" s="37">
        <f t="shared" si="18"/>
        <v>1082.44</v>
      </c>
      <c r="D155" s="78">
        <v>18</v>
      </c>
      <c r="E155" s="56">
        <v>1082.44</v>
      </c>
      <c r="F155" s="56">
        <v>0</v>
      </c>
      <c r="G155" s="82">
        <f t="shared" si="16"/>
        <v>1017.8800000000001</v>
      </c>
      <c r="H155" s="70">
        <f t="shared" si="19"/>
        <v>94.03569712870922</v>
      </c>
      <c r="I155" s="58">
        <f t="shared" si="17"/>
        <v>17</v>
      </c>
      <c r="J155" s="99">
        <f t="shared" si="20"/>
        <v>64.56</v>
      </c>
      <c r="K155" s="100">
        <v>64.56</v>
      </c>
      <c r="L155" s="100">
        <v>0</v>
      </c>
      <c r="M155" s="96">
        <f t="shared" si="21"/>
        <v>5.9643028712907835</v>
      </c>
      <c r="N155" s="102">
        <v>1</v>
      </c>
      <c r="O155" s="108">
        <v>4</v>
      </c>
    </row>
    <row r="156" spans="1:15" ht="12.75">
      <c r="A156" s="43">
        <v>152</v>
      </c>
      <c r="B156" s="34" t="s">
        <v>145</v>
      </c>
      <c r="C156" s="37">
        <f t="shared" si="18"/>
        <v>1054.04</v>
      </c>
      <c r="D156" s="78">
        <v>18</v>
      </c>
      <c r="E156" s="56">
        <v>1054.04</v>
      </c>
      <c r="F156" s="56">
        <v>0</v>
      </c>
      <c r="G156" s="82">
        <f t="shared" si="16"/>
        <v>902.1099999999999</v>
      </c>
      <c r="H156" s="55">
        <f t="shared" si="19"/>
        <v>85.58593601760843</v>
      </c>
      <c r="I156" s="58">
        <f t="shared" si="17"/>
        <v>15</v>
      </c>
      <c r="J156" s="99">
        <f t="shared" si="20"/>
        <v>151.93</v>
      </c>
      <c r="K156" s="100">
        <v>151.93</v>
      </c>
      <c r="L156" s="100">
        <v>0</v>
      </c>
      <c r="M156" s="101">
        <f t="shared" si="21"/>
        <v>14.414063982391568</v>
      </c>
      <c r="N156" s="102">
        <v>3</v>
      </c>
      <c r="O156" s="108" t="s">
        <v>325</v>
      </c>
    </row>
    <row r="157" spans="1:15" ht="12.75">
      <c r="A157" s="43">
        <v>153</v>
      </c>
      <c r="B157" s="34" t="s">
        <v>146</v>
      </c>
      <c r="C157" s="37">
        <f t="shared" si="18"/>
        <v>1073.24</v>
      </c>
      <c r="D157" s="78">
        <v>18</v>
      </c>
      <c r="E157" s="56">
        <v>1073.24</v>
      </c>
      <c r="F157" s="56">
        <v>0</v>
      </c>
      <c r="G157" s="82">
        <f t="shared" si="16"/>
        <v>889.61</v>
      </c>
      <c r="H157" s="55">
        <f t="shared" si="19"/>
        <v>82.8901270917968</v>
      </c>
      <c r="I157" s="58">
        <f t="shared" si="17"/>
        <v>15</v>
      </c>
      <c r="J157" s="99">
        <f t="shared" si="20"/>
        <v>183.63</v>
      </c>
      <c r="K157" s="100">
        <v>183.63</v>
      </c>
      <c r="L157" s="100">
        <v>0</v>
      </c>
      <c r="M157" s="101">
        <f t="shared" si="21"/>
        <v>17.1098729082032</v>
      </c>
      <c r="N157" s="102">
        <v>3</v>
      </c>
      <c r="O157" s="108" t="s">
        <v>326</v>
      </c>
    </row>
    <row r="158" spans="1:15" ht="12.75">
      <c r="A158" s="43">
        <v>154</v>
      </c>
      <c r="B158" s="34" t="s">
        <v>147</v>
      </c>
      <c r="C158" s="37">
        <f t="shared" si="18"/>
        <v>5735</v>
      </c>
      <c r="D158" s="78">
        <v>97</v>
      </c>
      <c r="E158" s="56">
        <v>5415.7</v>
      </c>
      <c r="F158" s="56">
        <v>319.3</v>
      </c>
      <c r="G158" s="82">
        <f t="shared" si="16"/>
        <v>5025.96</v>
      </c>
      <c r="H158" s="70">
        <f t="shared" si="19"/>
        <v>87.63661726242371</v>
      </c>
      <c r="I158" s="58">
        <f t="shared" si="17"/>
        <v>84</v>
      </c>
      <c r="J158" s="99">
        <f t="shared" si="20"/>
        <v>709.04</v>
      </c>
      <c r="K158" s="100">
        <v>709.04</v>
      </c>
      <c r="L158" s="100">
        <v>0</v>
      </c>
      <c r="M158" s="96">
        <f t="shared" si="21"/>
        <v>12.363382737576288</v>
      </c>
      <c r="N158" s="102">
        <v>13</v>
      </c>
      <c r="O158" s="108" t="s">
        <v>327</v>
      </c>
    </row>
    <row r="159" spans="1:15" ht="12.75">
      <c r="A159" s="43">
        <v>155</v>
      </c>
      <c r="B159" s="34" t="s">
        <v>148</v>
      </c>
      <c r="C159" s="37">
        <f t="shared" si="18"/>
        <v>5303.32</v>
      </c>
      <c r="D159" s="78">
        <v>80</v>
      </c>
      <c r="E159" s="56">
        <v>5303.32</v>
      </c>
      <c r="F159" s="56">
        <v>0</v>
      </c>
      <c r="G159" s="82">
        <f aca="true" t="shared" si="22" ref="G159:G174">C159-J159</f>
        <v>4729.9</v>
      </c>
      <c r="H159" s="55">
        <f t="shared" si="19"/>
        <v>89.18752781276635</v>
      </c>
      <c r="I159" s="58">
        <f t="shared" si="17"/>
        <v>71</v>
      </c>
      <c r="J159" s="99">
        <f t="shared" si="20"/>
        <v>573.42</v>
      </c>
      <c r="K159" s="100">
        <v>573.42</v>
      </c>
      <c r="L159" s="100">
        <v>0</v>
      </c>
      <c r="M159" s="101">
        <f t="shared" si="21"/>
        <v>10.812472187233652</v>
      </c>
      <c r="N159" s="102">
        <v>9</v>
      </c>
      <c r="O159" s="108" t="s">
        <v>328</v>
      </c>
    </row>
    <row r="160" spans="1:15" ht="12.75">
      <c r="A160" s="43">
        <v>156</v>
      </c>
      <c r="B160" s="34" t="s">
        <v>149</v>
      </c>
      <c r="C160" s="37">
        <f t="shared" si="18"/>
        <v>4148.81</v>
      </c>
      <c r="D160" s="78">
        <v>84</v>
      </c>
      <c r="E160" s="56">
        <v>4148.81</v>
      </c>
      <c r="F160" s="56">
        <v>0</v>
      </c>
      <c r="G160" s="82">
        <f t="shared" si="22"/>
        <v>3995.1700000000005</v>
      </c>
      <c r="H160" s="55">
        <f t="shared" si="19"/>
        <v>96.29676943509104</v>
      </c>
      <c r="I160" s="58">
        <f t="shared" si="17"/>
        <v>81</v>
      </c>
      <c r="J160" s="99">
        <f t="shared" si="20"/>
        <v>153.64</v>
      </c>
      <c r="K160" s="100">
        <v>153.64</v>
      </c>
      <c r="L160" s="100">
        <v>0</v>
      </c>
      <c r="M160" s="101">
        <f t="shared" si="21"/>
        <v>3.7032305649089636</v>
      </c>
      <c r="N160" s="102">
        <v>3</v>
      </c>
      <c r="O160" s="106" t="s">
        <v>329</v>
      </c>
    </row>
    <row r="161" spans="1:15" ht="12.75">
      <c r="A161" s="43">
        <v>157</v>
      </c>
      <c r="B161" s="34" t="s">
        <v>150</v>
      </c>
      <c r="C161" s="37">
        <f t="shared" si="18"/>
        <v>4179.94</v>
      </c>
      <c r="D161" s="78">
        <v>76</v>
      </c>
      <c r="E161" s="56">
        <v>4179.94</v>
      </c>
      <c r="F161" s="56">
        <v>0</v>
      </c>
      <c r="G161" s="82">
        <f t="shared" si="22"/>
        <v>3630.5699999999997</v>
      </c>
      <c r="H161" s="70">
        <f t="shared" si="19"/>
        <v>86.85698837782361</v>
      </c>
      <c r="I161" s="58">
        <f t="shared" si="17"/>
        <v>66</v>
      </c>
      <c r="J161" s="99">
        <f t="shared" si="20"/>
        <v>549.37</v>
      </c>
      <c r="K161" s="100">
        <v>549.37</v>
      </c>
      <c r="L161" s="100">
        <v>0</v>
      </c>
      <c r="M161" s="96">
        <f t="shared" si="21"/>
        <v>13.143011622176388</v>
      </c>
      <c r="N161" s="102">
        <v>10</v>
      </c>
      <c r="O161" s="106" t="s">
        <v>330</v>
      </c>
    </row>
    <row r="162" spans="1:15" ht="12.75">
      <c r="A162" s="43">
        <v>158</v>
      </c>
      <c r="B162" s="34" t="s">
        <v>151</v>
      </c>
      <c r="C162" s="37">
        <f t="shared" si="18"/>
        <v>2402.72</v>
      </c>
      <c r="D162" s="78">
        <v>36</v>
      </c>
      <c r="E162" s="56">
        <v>2402.72</v>
      </c>
      <c r="F162" s="56">
        <v>0</v>
      </c>
      <c r="G162" s="82">
        <f t="shared" si="22"/>
        <v>2402.72</v>
      </c>
      <c r="H162" s="55">
        <f t="shared" si="19"/>
        <v>100</v>
      </c>
      <c r="I162" s="58">
        <f t="shared" si="17"/>
        <v>36</v>
      </c>
      <c r="J162" s="99">
        <f t="shared" si="20"/>
        <v>0</v>
      </c>
      <c r="K162" s="100">
        <v>0</v>
      </c>
      <c r="L162" s="100">
        <v>0</v>
      </c>
      <c r="M162" s="101">
        <f t="shared" si="21"/>
        <v>0</v>
      </c>
      <c r="N162" s="102">
        <v>0</v>
      </c>
      <c r="O162" s="108" t="s">
        <v>173</v>
      </c>
    </row>
    <row r="163" spans="1:15" ht="12.75">
      <c r="A163" s="43">
        <v>159</v>
      </c>
      <c r="B163" s="34" t="s">
        <v>152</v>
      </c>
      <c r="C163" s="37">
        <f t="shared" si="18"/>
        <v>6075.59</v>
      </c>
      <c r="D163" s="78">
        <v>98</v>
      </c>
      <c r="E163" s="56">
        <v>6075.59</v>
      </c>
      <c r="F163" s="56">
        <v>0</v>
      </c>
      <c r="G163" s="82">
        <f t="shared" si="22"/>
        <v>5614.85</v>
      </c>
      <c r="H163" s="55">
        <f t="shared" si="19"/>
        <v>92.41653896987782</v>
      </c>
      <c r="I163" s="58">
        <f t="shared" si="17"/>
        <v>92</v>
      </c>
      <c r="J163" s="99">
        <f t="shared" si="20"/>
        <v>460.74</v>
      </c>
      <c r="K163" s="100">
        <v>460.74</v>
      </c>
      <c r="L163" s="100">
        <v>0</v>
      </c>
      <c r="M163" s="101">
        <f t="shared" si="21"/>
        <v>7.58346103012218</v>
      </c>
      <c r="N163" s="102">
        <v>6</v>
      </c>
      <c r="O163" s="108" t="s">
        <v>331</v>
      </c>
    </row>
    <row r="164" spans="1:15" ht="12.75">
      <c r="A164" s="43">
        <v>160</v>
      </c>
      <c r="B164" s="34" t="s">
        <v>153</v>
      </c>
      <c r="C164" s="37">
        <f t="shared" si="18"/>
        <v>1707.7</v>
      </c>
      <c r="D164" s="78">
        <v>28</v>
      </c>
      <c r="E164" s="56">
        <v>1707.7</v>
      </c>
      <c r="F164" s="56">
        <v>0</v>
      </c>
      <c r="G164" s="82">
        <f t="shared" si="22"/>
        <v>1707.7</v>
      </c>
      <c r="H164" s="70">
        <f t="shared" si="19"/>
        <v>100</v>
      </c>
      <c r="I164" s="58">
        <f t="shared" si="17"/>
        <v>28</v>
      </c>
      <c r="J164" s="99">
        <f t="shared" si="20"/>
        <v>0</v>
      </c>
      <c r="K164" s="100">
        <v>0</v>
      </c>
      <c r="L164" s="100">
        <v>0</v>
      </c>
      <c r="M164" s="96">
        <f t="shared" si="21"/>
        <v>0</v>
      </c>
      <c r="N164" s="102">
        <v>0</v>
      </c>
      <c r="O164" s="108" t="s">
        <v>173</v>
      </c>
    </row>
    <row r="165" spans="1:15" s="118" customFormat="1" ht="12.75">
      <c r="A165" s="43">
        <v>161</v>
      </c>
      <c r="B165" s="35" t="s">
        <v>198</v>
      </c>
      <c r="C165" s="37">
        <f t="shared" si="18"/>
        <v>458.8</v>
      </c>
      <c r="D165" s="78">
        <v>8</v>
      </c>
      <c r="E165" s="56">
        <v>458.8</v>
      </c>
      <c r="F165" s="56">
        <v>0</v>
      </c>
      <c r="G165" s="82">
        <f t="shared" si="22"/>
        <v>408.90000000000003</v>
      </c>
      <c r="H165" s="55">
        <f t="shared" si="19"/>
        <v>89.12380122057542</v>
      </c>
      <c r="I165" s="58">
        <f t="shared" si="17"/>
        <v>7</v>
      </c>
      <c r="J165" s="99">
        <f t="shared" si="20"/>
        <v>49.9</v>
      </c>
      <c r="K165" s="100">
        <v>49.9</v>
      </c>
      <c r="L165" s="100">
        <v>0</v>
      </c>
      <c r="M165" s="101">
        <f t="shared" si="21"/>
        <v>10.876198779424584</v>
      </c>
      <c r="N165" s="102">
        <v>1</v>
      </c>
      <c r="O165" s="108">
        <v>1</v>
      </c>
    </row>
    <row r="166" spans="1:15" s="118" customFormat="1" ht="101.25" customHeight="1">
      <c r="A166" s="39">
        <v>162</v>
      </c>
      <c r="B166" s="40" t="s">
        <v>197</v>
      </c>
      <c r="C166" s="37">
        <f t="shared" si="18"/>
        <v>3492.2000000000003</v>
      </c>
      <c r="D166" s="78" t="s">
        <v>226</v>
      </c>
      <c r="E166" s="56">
        <v>2755.3</v>
      </c>
      <c r="F166" s="56">
        <v>736.9</v>
      </c>
      <c r="G166" s="82">
        <f t="shared" si="22"/>
        <v>880.7000000000003</v>
      </c>
      <c r="H166" s="55">
        <f t="shared" si="19"/>
        <v>25.219059618578555</v>
      </c>
      <c r="I166" s="58">
        <v>1</v>
      </c>
      <c r="J166" s="99">
        <f t="shared" si="20"/>
        <v>2611.5</v>
      </c>
      <c r="K166" s="100">
        <v>1874.6</v>
      </c>
      <c r="L166" s="100">
        <v>736.9</v>
      </c>
      <c r="M166" s="101">
        <f t="shared" si="21"/>
        <v>74.78094038142144</v>
      </c>
      <c r="N166" s="102" t="s">
        <v>333</v>
      </c>
      <c r="O166" s="110" t="s">
        <v>332</v>
      </c>
    </row>
    <row r="167" spans="1:15" ht="12.75">
      <c r="A167" s="43">
        <v>163</v>
      </c>
      <c r="B167" s="35" t="s">
        <v>154</v>
      </c>
      <c r="C167" s="37">
        <f t="shared" si="18"/>
        <v>4352.04</v>
      </c>
      <c r="D167" s="78">
        <v>90</v>
      </c>
      <c r="E167" s="56">
        <v>4352.04</v>
      </c>
      <c r="F167" s="56">
        <v>0</v>
      </c>
      <c r="G167" s="82">
        <f t="shared" si="22"/>
        <v>3776.81</v>
      </c>
      <c r="H167" s="70">
        <f t="shared" si="19"/>
        <v>86.7825203812465</v>
      </c>
      <c r="I167" s="58">
        <f aca="true" t="shared" si="23" ref="I167:I174">D167-N167</f>
        <v>79</v>
      </c>
      <c r="J167" s="99">
        <f t="shared" si="20"/>
        <v>575.23</v>
      </c>
      <c r="K167" s="100">
        <v>575.23</v>
      </c>
      <c r="L167" s="100">
        <v>0</v>
      </c>
      <c r="M167" s="96">
        <f t="shared" si="21"/>
        <v>13.2174796187535</v>
      </c>
      <c r="N167" s="102">
        <v>11</v>
      </c>
      <c r="O167" s="106" t="s">
        <v>334</v>
      </c>
    </row>
    <row r="168" spans="1:15" ht="12.75">
      <c r="A168" s="43">
        <v>164</v>
      </c>
      <c r="B168" s="35" t="s">
        <v>155</v>
      </c>
      <c r="C168" s="37">
        <f t="shared" si="18"/>
        <v>2713.8</v>
      </c>
      <c r="D168" s="78">
        <v>60</v>
      </c>
      <c r="E168" s="56">
        <v>2713.8</v>
      </c>
      <c r="F168" s="56">
        <v>0</v>
      </c>
      <c r="G168" s="82">
        <f t="shared" si="22"/>
        <v>2533.82</v>
      </c>
      <c r="H168" s="55">
        <f t="shared" si="19"/>
        <v>93.36797111061979</v>
      </c>
      <c r="I168" s="58">
        <f t="shared" si="23"/>
        <v>56</v>
      </c>
      <c r="J168" s="99">
        <f t="shared" si="20"/>
        <v>179.98</v>
      </c>
      <c r="K168" s="100">
        <v>179.98</v>
      </c>
      <c r="L168" s="100">
        <v>0</v>
      </c>
      <c r="M168" s="101">
        <f t="shared" si="21"/>
        <v>6.632028889380209</v>
      </c>
      <c r="N168" s="102">
        <v>4</v>
      </c>
      <c r="O168" s="108" t="s">
        <v>335</v>
      </c>
    </row>
    <row r="169" spans="1:15" ht="12.75">
      <c r="A169" s="43">
        <v>165</v>
      </c>
      <c r="B169" s="35" t="s">
        <v>156</v>
      </c>
      <c r="C169" s="37">
        <f t="shared" si="18"/>
        <v>2702.69</v>
      </c>
      <c r="D169" s="78">
        <v>60</v>
      </c>
      <c r="E169" s="56">
        <v>2702.69</v>
      </c>
      <c r="F169" s="56">
        <v>0</v>
      </c>
      <c r="G169" s="82">
        <f t="shared" si="22"/>
        <v>2225.46</v>
      </c>
      <c r="H169" s="55">
        <f t="shared" si="19"/>
        <v>82.34240700931295</v>
      </c>
      <c r="I169" s="58">
        <f t="shared" si="23"/>
        <v>49.5</v>
      </c>
      <c r="J169" s="99">
        <f t="shared" si="20"/>
        <v>477.23</v>
      </c>
      <c r="K169" s="100">
        <v>477.23</v>
      </c>
      <c r="L169" s="100">
        <v>0</v>
      </c>
      <c r="M169" s="101">
        <f t="shared" si="21"/>
        <v>17.65759299068705</v>
      </c>
      <c r="N169" s="102">
        <v>10.5</v>
      </c>
      <c r="O169" s="106" t="s">
        <v>336</v>
      </c>
    </row>
    <row r="170" spans="1:15" ht="12.75">
      <c r="A170" s="43">
        <v>166</v>
      </c>
      <c r="B170" s="35" t="s">
        <v>157</v>
      </c>
      <c r="C170" s="37">
        <f t="shared" si="18"/>
        <v>1360.06</v>
      </c>
      <c r="D170" s="78">
        <v>27</v>
      </c>
      <c r="E170" s="56">
        <v>1360.06</v>
      </c>
      <c r="F170" s="56">
        <v>0</v>
      </c>
      <c r="G170" s="82">
        <f t="shared" si="22"/>
        <v>1201.04</v>
      </c>
      <c r="H170" s="70">
        <f t="shared" si="19"/>
        <v>88.30786877049542</v>
      </c>
      <c r="I170" s="58">
        <f t="shared" si="23"/>
        <v>24</v>
      </c>
      <c r="J170" s="99">
        <f t="shared" si="20"/>
        <v>159.02</v>
      </c>
      <c r="K170" s="100">
        <v>159.02</v>
      </c>
      <c r="L170" s="100">
        <v>0</v>
      </c>
      <c r="M170" s="96">
        <f t="shared" si="21"/>
        <v>11.692131229504582</v>
      </c>
      <c r="N170" s="102">
        <v>3</v>
      </c>
      <c r="O170" s="108" t="s">
        <v>337</v>
      </c>
    </row>
    <row r="171" spans="1:15" ht="12.75">
      <c r="A171" s="43">
        <v>167</v>
      </c>
      <c r="B171" s="35" t="s">
        <v>158</v>
      </c>
      <c r="C171" s="37">
        <f t="shared" si="18"/>
        <v>1372.35</v>
      </c>
      <c r="D171" s="78">
        <v>27</v>
      </c>
      <c r="E171" s="56">
        <v>1372.35</v>
      </c>
      <c r="F171" s="56">
        <v>0</v>
      </c>
      <c r="G171" s="82">
        <f t="shared" si="22"/>
        <v>1287.1399999999999</v>
      </c>
      <c r="H171" s="55">
        <f t="shared" si="19"/>
        <v>93.79094254381171</v>
      </c>
      <c r="I171" s="58">
        <f t="shared" si="23"/>
        <v>25</v>
      </c>
      <c r="J171" s="99">
        <f t="shared" si="20"/>
        <v>85.21</v>
      </c>
      <c r="K171" s="100">
        <v>85.21</v>
      </c>
      <c r="L171" s="100">
        <v>0</v>
      </c>
      <c r="M171" s="101">
        <f t="shared" si="21"/>
        <v>6.20905745618829</v>
      </c>
      <c r="N171" s="102">
        <v>2</v>
      </c>
      <c r="O171" s="108" t="s">
        <v>215</v>
      </c>
    </row>
    <row r="172" spans="1:15" ht="12.75">
      <c r="A172" s="43">
        <v>168</v>
      </c>
      <c r="B172" s="35" t="s">
        <v>159</v>
      </c>
      <c r="C172" s="37">
        <f t="shared" si="18"/>
        <v>2992.97</v>
      </c>
      <c r="D172" s="78">
        <v>60</v>
      </c>
      <c r="E172" s="56">
        <v>2992.97</v>
      </c>
      <c r="F172" s="56">
        <v>0</v>
      </c>
      <c r="G172" s="82">
        <f t="shared" si="22"/>
        <v>2708.18</v>
      </c>
      <c r="H172" s="55">
        <f t="shared" si="19"/>
        <v>90.48470248615924</v>
      </c>
      <c r="I172" s="58">
        <f t="shared" si="23"/>
        <v>54</v>
      </c>
      <c r="J172" s="99">
        <f t="shared" si="20"/>
        <v>284.79</v>
      </c>
      <c r="K172" s="100">
        <v>284.79</v>
      </c>
      <c r="L172" s="100">
        <v>0</v>
      </c>
      <c r="M172" s="101">
        <f t="shared" si="21"/>
        <v>9.515297513840764</v>
      </c>
      <c r="N172" s="102">
        <v>6</v>
      </c>
      <c r="O172" s="108" t="s">
        <v>338</v>
      </c>
    </row>
    <row r="173" spans="1:15" ht="12.75">
      <c r="A173" s="43">
        <v>169</v>
      </c>
      <c r="B173" s="35" t="s">
        <v>160</v>
      </c>
      <c r="C173" s="37">
        <f t="shared" si="18"/>
        <v>1370.69</v>
      </c>
      <c r="D173" s="78">
        <v>27</v>
      </c>
      <c r="E173" s="56">
        <v>1370.69</v>
      </c>
      <c r="F173" s="56">
        <v>0</v>
      </c>
      <c r="G173" s="82">
        <f t="shared" si="22"/>
        <v>908.09</v>
      </c>
      <c r="H173" s="70">
        <f t="shared" si="19"/>
        <v>66.25057452815734</v>
      </c>
      <c r="I173" s="58">
        <f t="shared" si="23"/>
        <v>17.5</v>
      </c>
      <c r="J173" s="99">
        <f t="shared" si="20"/>
        <v>462.6</v>
      </c>
      <c r="K173" s="100">
        <v>462.6</v>
      </c>
      <c r="L173" s="100">
        <v>0</v>
      </c>
      <c r="M173" s="96">
        <f t="shared" si="21"/>
        <v>33.749425471842656</v>
      </c>
      <c r="N173" s="102">
        <v>9.5</v>
      </c>
      <c r="O173" s="108" t="s">
        <v>339</v>
      </c>
    </row>
    <row r="174" spans="1:15" ht="12.75">
      <c r="A174" s="43">
        <v>170</v>
      </c>
      <c r="B174" s="35" t="s">
        <v>161</v>
      </c>
      <c r="C174" s="37">
        <f t="shared" si="18"/>
        <v>1373.35</v>
      </c>
      <c r="D174" s="78">
        <v>27</v>
      </c>
      <c r="E174" s="56">
        <v>1373.35</v>
      </c>
      <c r="F174" s="56">
        <v>0</v>
      </c>
      <c r="G174" s="82">
        <f t="shared" si="22"/>
        <v>1218.7199999999998</v>
      </c>
      <c r="H174" s="55">
        <f t="shared" si="19"/>
        <v>88.74067062292933</v>
      </c>
      <c r="I174" s="58">
        <f t="shared" si="23"/>
        <v>24</v>
      </c>
      <c r="J174" s="99">
        <f t="shared" si="20"/>
        <v>154.63</v>
      </c>
      <c r="K174" s="100">
        <v>154.63</v>
      </c>
      <c r="L174" s="100">
        <v>0</v>
      </c>
      <c r="M174" s="101">
        <f t="shared" si="21"/>
        <v>11.25932937707067</v>
      </c>
      <c r="N174" s="102">
        <v>3</v>
      </c>
      <c r="O174" s="108" t="s">
        <v>340</v>
      </c>
    </row>
    <row r="175" spans="1:15" s="119" customFormat="1" ht="12.75">
      <c r="A175" s="44"/>
      <c r="B175" s="45" t="s">
        <v>182</v>
      </c>
      <c r="C175" s="46">
        <f>SUM(C5:C174)</f>
        <v>464551.1600000001</v>
      </c>
      <c r="D175" s="46">
        <f>SUM(D5:D174)</f>
        <v>8580</v>
      </c>
      <c r="E175" s="46">
        <f>SUM(E5:E174)</f>
        <v>448689.39</v>
      </c>
      <c r="F175" s="46">
        <f>SUM(F5:F174)</f>
        <v>15861.769999999997</v>
      </c>
      <c r="G175" s="46">
        <f>SUM(G5:G174)</f>
        <v>401175.6700000001</v>
      </c>
      <c r="H175" s="48">
        <f>G175/C175*100%</f>
        <v>0.8635769416655854</v>
      </c>
      <c r="I175" s="90">
        <f>SUM(I5:I174)</f>
        <v>7516.499999999999</v>
      </c>
      <c r="J175" s="113">
        <f>SUM(J5:J174)</f>
        <v>63375.49</v>
      </c>
      <c r="K175" s="113">
        <f>SUM(K5:K174)</f>
        <v>61358.93</v>
      </c>
      <c r="L175" s="113">
        <f>SUM(L5:L174)</f>
        <v>2016.56</v>
      </c>
      <c r="M175" s="114">
        <f>100%-H175</f>
        <v>0.1364230583344146</v>
      </c>
      <c r="N175" s="115">
        <f>SUM(N5:N174)</f>
        <v>1064.5</v>
      </c>
      <c r="O175" s="116"/>
    </row>
    <row r="176" spans="1:15" s="119" customFormat="1" ht="12.75">
      <c r="A176" s="44"/>
      <c r="B176" s="45"/>
      <c r="C176" s="46"/>
      <c r="D176" s="83"/>
      <c r="E176" s="47"/>
      <c r="F176" s="47"/>
      <c r="G176" s="63"/>
      <c r="H176" s="48"/>
      <c r="I176" s="49"/>
      <c r="J176" s="88"/>
      <c r="K176" s="50"/>
      <c r="L176" s="50"/>
      <c r="M176" s="89"/>
      <c r="N176" s="59"/>
      <c r="O176" s="41"/>
    </row>
    <row r="177" spans="1:15" ht="12.75">
      <c r="A177" s="51"/>
      <c r="B177" s="51"/>
      <c r="C177" s="52"/>
      <c r="D177" s="84"/>
      <c r="E177" s="53"/>
      <c r="F177" s="53"/>
      <c r="G177" s="86"/>
      <c r="H177" s="51"/>
      <c r="I177" s="53"/>
      <c r="J177" s="51"/>
      <c r="K177" s="51"/>
      <c r="L177" s="51"/>
      <c r="M177" s="51"/>
      <c r="N177" s="60"/>
      <c r="O177" s="42"/>
    </row>
    <row r="178" spans="1:15" ht="12.75">
      <c r="A178" s="51"/>
      <c r="B178" s="51"/>
      <c r="C178" s="52"/>
      <c r="D178" s="84"/>
      <c r="E178" s="53"/>
      <c r="F178" s="53"/>
      <c r="G178" s="86"/>
      <c r="H178" s="51"/>
      <c r="I178" s="53"/>
      <c r="J178" s="51"/>
      <c r="K178" s="51"/>
      <c r="L178" s="51"/>
      <c r="M178" s="51"/>
      <c r="N178" s="60"/>
      <c r="O178" s="42"/>
    </row>
    <row r="179" spans="1:15" ht="12.75">
      <c r="A179" s="51"/>
      <c r="B179" s="51"/>
      <c r="C179" s="52"/>
      <c r="D179" s="84"/>
      <c r="E179" s="53"/>
      <c r="F179" s="53"/>
      <c r="G179" s="86"/>
      <c r="H179" s="51"/>
      <c r="I179" s="53"/>
      <c r="J179" s="54"/>
      <c r="K179" s="54"/>
      <c r="L179" s="54"/>
      <c r="M179" s="51"/>
      <c r="N179" s="60"/>
      <c r="O179" s="42"/>
    </row>
    <row r="180" spans="1:15" ht="12.75">
      <c r="A180" s="51"/>
      <c r="B180" s="51"/>
      <c r="C180" s="52"/>
      <c r="D180" s="84"/>
      <c r="E180" s="53"/>
      <c r="F180" s="53"/>
      <c r="G180" s="86"/>
      <c r="H180" s="51"/>
      <c r="I180" s="53"/>
      <c r="J180" s="51"/>
      <c r="K180" s="51"/>
      <c r="L180" s="51"/>
      <c r="M180" s="51"/>
      <c r="N180" s="60"/>
      <c r="O180" s="42"/>
    </row>
    <row r="181" spans="1:15" ht="12.75">
      <c r="A181" s="51"/>
      <c r="B181" s="51"/>
      <c r="C181" s="52"/>
      <c r="D181" s="84"/>
      <c r="E181" s="53"/>
      <c r="F181" s="53"/>
      <c r="G181" s="86"/>
      <c r="H181" s="51"/>
      <c r="I181" s="53"/>
      <c r="J181" s="51"/>
      <c r="K181" s="51"/>
      <c r="L181" s="51"/>
      <c r="M181" s="51"/>
      <c r="N181" s="60"/>
      <c r="O181" s="42"/>
    </row>
    <row r="182" spans="1:15" ht="12.75">
      <c r="A182" s="51"/>
      <c r="B182" s="51"/>
      <c r="C182" s="52"/>
      <c r="D182" s="84"/>
      <c r="E182" s="53"/>
      <c r="F182" s="53"/>
      <c r="G182" s="86"/>
      <c r="H182" s="51"/>
      <c r="I182" s="53"/>
      <c r="J182" s="51"/>
      <c r="K182" s="51"/>
      <c r="L182" s="51"/>
      <c r="M182" s="51"/>
      <c r="N182" s="60"/>
      <c r="O182" s="42"/>
    </row>
    <row r="183" spans="4:14" ht="12.75">
      <c r="D183" s="85"/>
      <c r="G183" s="87"/>
      <c r="N183" s="61"/>
    </row>
    <row r="184" spans="4:14" ht="12.75">
      <c r="D184" s="85"/>
      <c r="G184" s="87"/>
      <c r="N184" s="61"/>
    </row>
    <row r="185" spans="4:14" ht="12.75">
      <c r="D185" s="85"/>
      <c r="G185" s="87"/>
      <c r="N185" s="61"/>
    </row>
    <row r="186" spans="4:14" ht="12.75">
      <c r="D186" s="85"/>
      <c r="G186" s="87"/>
      <c r="N186" s="61"/>
    </row>
    <row r="187" spans="4:14" ht="12.75">
      <c r="D187" s="85"/>
      <c r="G187" s="87"/>
      <c r="N187" s="61"/>
    </row>
    <row r="188" spans="4:14" ht="12.75">
      <c r="D188" s="85"/>
      <c r="G188" s="87"/>
      <c r="N188" s="61"/>
    </row>
    <row r="189" spans="4:14" ht="12.75">
      <c r="D189" s="85"/>
      <c r="G189" s="87"/>
      <c r="N189" s="61"/>
    </row>
    <row r="190" spans="4:14" ht="12.75">
      <c r="D190" s="85"/>
      <c r="G190" s="87"/>
      <c r="N190" s="61"/>
    </row>
    <row r="191" spans="4:14" ht="12.75">
      <c r="D191" s="85"/>
      <c r="G191" s="87"/>
      <c r="N191" s="61"/>
    </row>
    <row r="192" spans="4:14" ht="12.75">
      <c r="D192" s="85"/>
      <c r="G192" s="87"/>
      <c r="N192" s="61"/>
    </row>
    <row r="193" spans="4:14" ht="12.75">
      <c r="D193" s="85"/>
      <c r="G193" s="87"/>
      <c r="N193" s="61"/>
    </row>
    <row r="194" spans="4:14" ht="12.75">
      <c r="D194" s="85"/>
      <c r="G194" s="87"/>
      <c r="N194" s="61"/>
    </row>
    <row r="195" spans="4:14" ht="12.75">
      <c r="D195" s="85"/>
      <c r="G195" s="87"/>
      <c r="N195" s="61"/>
    </row>
    <row r="196" spans="4:14" ht="12.75">
      <c r="D196" s="85"/>
      <c r="G196" s="87"/>
      <c r="N196" s="61"/>
    </row>
    <row r="197" spans="4:14" ht="12.75">
      <c r="D197" s="85"/>
      <c r="G197" s="87"/>
      <c r="N197" s="61"/>
    </row>
    <row r="198" spans="4:14" ht="12.75">
      <c r="D198" s="85"/>
      <c r="G198" s="87"/>
      <c r="N198" s="61"/>
    </row>
    <row r="199" spans="4:14" ht="12.75">
      <c r="D199" s="85"/>
      <c r="G199" s="87"/>
      <c r="N199" s="61"/>
    </row>
    <row r="200" spans="4:14" ht="12.75">
      <c r="D200" s="85"/>
      <c r="G200" s="87"/>
      <c r="N200" s="61"/>
    </row>
    <row r="201" spans="4:14" ht="12.75">
      <c r="D201" s="85"/>
      <c r="G201" s="87"/>
      <c r="N201" s="61"/>
    </row>
    <row r="202" spans="4:14" ht="12.75">
      <c r="D202" s="85"/>
      <c r="G202" s="87"/>
      <c r="N202" s="61"/>
    </row>
    <row r="203" ht="12.75">
      <c r="N203" s="61"/>
    </row>
    <row r="204" ht="12.75">
      <c r="N204" s="61"/>
    </row>
    <row r="205" ht="12.75">
      <c r="N205" s="61"/>
    </row>
    <row r="206" ht="12.75">
      <c r="N206" s="61"/>
    </row>
    <row r="207" ht="12.75">
      <c r="N207" s="61"/>
    </row>
    <row r="208" ht="12.75">
      <c r="N208" s="61"/>
    </row>
    <row r="209" ht="12.75">
      <c r="N209" s="61"/>
    </row>
    <row r="210" ht="12.75">
      <c r="N210" s="61"/>
    </row>
    <row r="211" ht="12.75">
      <c r="N211" s="61"/>
    </row>
    <row r="212" ht="12.75">
      <c r="N212" s="61"/>
    </row>
    <row r="213" ht="12.75">
      <c r="N213" s="61"/>
    </row>
    <row r="214" ht="12.75">
      <c r="N214" s="61"/>
    </row>
    <row r="215" ht="12.75">
      <c r="N215" s="61"/>
    </row>
    <row r="216" ht="12.75">
      <c r="N216" s="61"/>
    </row>
    <row r="217" ht="12.75">
      <c r="N217" s="61"/>
    </row>
    <row r="218" ht="12.75">
      <c r="N218" s="61"/>
    </row>
    <row r="219" ht="12.75">
      <c r="N219" s="61"/>
    </row>
    <row r="220" ht="12.75">
      <c r="N220" s="61"/>
    </row>
    <row r="221" ht="12.75">
      <c r="N221" s="61"/>
    </row>
    <row r="222" ht="12.75">
      <c r="N222" s="61"/>
    </row>
    <row r="223" ht="12.75">
      <c r="N223" s="61"/>
    </row>
    <row r="224" ht="12.75">
      <c r="N224" s="61"/>
    </row>
    <row r="225" ht="12.75">
      <c r="N225" s="61"/>
    </row>
    <row r="226" ht="12.75">
      <c r="N226" s="61"/>
    </row>
    <row r="227" ht="12.75">
      <c r="N227" s="61"/>
    </row>
    <row r="228" ht="12.75">
      <c r="N228" s="61"/>
    </row>
    <row r="229" ht="12.75">
      <c r="N229" s="61"/>
    </row>
    <row r="230" ht="12.75">
      <c r="N230" s="61"/>
    </row>
    <row r="231" ht="12.75">
      <c r="N231" s="61"/>
    </row>
    <row r="232" ht="12.75">
      <c r="N232" s="61"/>
    </row>
    <row r="233" ht="12.75">
      <c r="N233" s="61"/>
    </row>
  </sheetData>
  <mergeCells count="8">
    <mergeCell ref="O3:O4"/>
    <mergeCell ref="A2:N2"/>
    <mergeCell ref="G3:I3"/>
    <mergeCell ref="J3:N3"/>
    <mergeCell ref="C3:D3"/>
    <mergeCell ref="A3:A4"/>
    <mergeCell ref="B3:B4"/>
    <mergeCell ref="E3:F3"/>
  </mergeCells>
  <printOptions/>
  <pageMargins left="0.1968503937007874" right="0.1968503937007874" top="0.35433070866141736" bottom="0.15748031496062992" header="0.2362204724409449" footer="0.15748031496062992"/>
  <pageSetup horizontalDpi="600" verticalDpi="600" orientation="landscape" paperSize="9" scale="70" r:id="rId1"/>
  <rowBreaks count="2" manualBreakCount="2">
    <brk id="94" max="10" man="1"/>
    <brk id="134" max="10" man="1"/>
  </rowBreaks>
  <ignoredErrors>
    <ignoredError sqref="O38:O39 O31 O36 O44 O157" twoDigitTextYear="1"/>
    <ignoredError sqref="H175 M17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B1">
      <selection activeCell="I29" sqref="I29"/>
    </sheetView>
  </sheetViews>
  <sheetFormatPr defaultColWidth="9.00390625" defaultRowHeight="12.75"/>
  <cols>
    <col min="2" max="2" width="4.75390625" style="0" customWidth="1"/>
    <col min="3" max="3" width="24.625" style="0" customWidth="1"/>
    <col min="4" max="4" width="12.625" style="0" customWidth="1"/>
    <col min="5" max="5" width="13.75390625" style="0" customWidth="1"/>
    <col min="6" max="6" width="10.25390625" style="0" customWidth="1"/>
    <col min="7" max="7" width="15.375" style="0" customWidth="1"/>
    <col min="8" max="8" width="9.75390625" style="0" customWidth="1"/>
    <col min="9" max="9" width="54.375" style="0" customWidth="1"/>
  </cols>
  <sheetData>
    <row r="1" spans="2:9" ht="12.75">
      <c r="B1" s="7"/>
      <c r="C1" s="7"/>
      <c r="D1" s="7"/>
      <c r="E1" s="7"/>
      <c r="F1" s="7"/>
      <c r="G1" s="7"/>
      <c r="H1" s="7"/>
      <c r="I1" s="7"/>
    </row>
    <row r="2" spans="2:9" ht="12.75">
      <c r="B2" s="142" t="s">
        <v>200</v>
      </c>
      <c r="C2" s="142"/>
      <c r="D2" s="142"/>
      <c r="E2" s="142"/>
      <c r="F2" s="142"/>
      <c r="G2" s="142"/>
      <c r="H2" s="142"/>
      <c r="I2" s="143"/>
    </row>
    <row r="3" spans="2:9" ht="12.75">
      <c r="B3" s="8"/>
      <c r="C3" s="8"/>
      <c r="D3" s="8"/>
      <c r="E3" s="8"/>
      <c r="F3" s="8"/>
      <c r="G3" s="8"/>
      <c r="H3" s="8"/>
      <c r="I3" s="7"/>
    </row>
    <row r="4" spans="2:9" ht="12.75">
      <c r="B4" s="9" t="s">
        <v>0</v>
      </c>
      <c r="C4" s="10" t="s">
        <v>1</v>
      </c>
      <c r="D4" s="9" t="s">
        <v>2</v>
      </c>
      <c r="E4" s="10" t="s">
        <v>164</v>
      </c>
      <c r="F4" s="10" t="s">
        <v>163</v>
      </c>
      <c r="G4" s="10" t="s">
        <v>162</v>
      </c>
      <c r="H4" s="10" t="s">
        <v>163</v>
      </c>
      <c r="I4" s="9" t="s">
        <v>165</v>
      </c>
    </row>
    <row r="5" spans="2:9" ht="12.75">
      <c r="B5" s="9">
        <v>1</v>
      </c>
      <c r="C5" s="11" t="s">
        <v>15</v>
      </c>
      <c r="D5" s="12">
        <v>641.13</v>
      </c>
      <c r="E5" s="13">
        <f aca="true" t="shared" si="0" ref="E5:E17">D5-G5</f>
        <v>529.38</v>
      </c>
      <c r="F5" s="14">
        <f aca="true" t="shared" si="1" ref="F5:F18">E5/D5*100%</f>
        <v>0.8256983763043376</v>
      </c>
      <c r="G5" s="15">
        <v>111.75</v>
      </c>
      <c r="H5" s="14">
        <f aca="true" t="shared" si="2" ref="H5:H18">100%-F5</f>
        <v>0.17430162369566238</v>
      </c>
      <c r="I5" s="16" t="s">
        <v>186</v>
      </c>
    </row>
    <row r="6" spans="2:9" ht="12.75">
      <c r="B6" s="9">
        <v>2</v>
      </c>
      <c r="C6" s="11" t="s">
        <v>16</v>
      </c>
      <c r="D6" s="12">
        <v>638.41</v>
      </c>
      <c r="E6" s="13">
        <f t="shared" si="0"/>
        <v>638.41</v>
      </c>
      <c r="F6" s="14">
        <f t="shared" si="1"/>
        <v>1</v>
      </c>
      <c r="G6" s="15">
        <v>0</v>
      </c>
      <c r="H6" s="14">
        <f t="shared" si="2"/>
        <v>0</v>
      </c>
      <c r="I6" s="17">
        <v>12</v>
      </c>
    </row>
    <row r="7" spans="2:9" ht="12.75">
      <c r="B7" s="9">
        <v>3</v>
      </c>
      <c r="C7" s="11" t="s">
        <v>174</v>
      </c>
      <c r="D7" s="12">
        <v>641.41</v>
      </c>
      <c r="E7" s="13">
        <f t="shared" si="0"/>
        <v>530.2099999999999</v>
      </c>
      <c r="F7" s="14">
        <f t="shared" si="1"/>
        <v>0.8266319514818914</v>
      </c>
      <c r="G7" s="18">
        <v>111.2</v>
      </c>
      <c r="H7" s="14">
        <f t="shared" si="2"/>
        <v>0.1733680485181086</v>
      </c>
      <c r="I7" s="19" t="s">
        <v>187</v>
      </c>
    </row>
    <row r="8" spans="2:9" ht="12.75">
      <c r="B8" s="9">
        <v>4</v>
      </c>
      <c r="C8" s="20" t="s">
        <v>175</v>
      </c>
      <c r="D8" s="12">
        <v>576.8</v>
      </c>
      <c r="E8" s="13">
        <f t="shared" si="0"/>
        <v>576.8</v>
      </c>
      <c r="F8" s="14">
        <f t="shared" si="1"/>
        <v>1</v>
      </c>
      <c r="G8" s="15">
        <v>0</v>
      </c>
      <c r="H8" s="14">
        <f t="shared" si="2"/>
        <v>0</v>
      </c>
      <c r="I8" s="21" t="s">
        <v>169</v>
      </c>
    </row>
    <row r="9" spans="2:9" ht="12.75">
      <c r="B9" s="9">
        <v>5</v>
      </c>
      <c r="C9" s="22" t="s">
        <v>176</v>
      </c>
      <c r="D9" s="12">
        <v>640.75</v>
      </c>
      <c r="E9" s="13">
        <f t="shared" si="0"/>
        <v>382.49</v>
      </c>
      <c r="F9" s="14">
        <f t="shared" si="1"/>
        <v>0.5969410846664066</v>
      </c>
      <c r="G9" s="15">
        <v>258.26</v>
      </c>
      <c r="H9" s="14">
        <f t="shared" si="2"/>
        <v>0.4030589153335934</v>
      </c>
      <c r="I9" s="21" t="s">
        <v>170</v>
      </c>
    </row>
    <row r="10" spans="2:9" ht="12.75">
      <c r="B10" s="9">
        <v>6</v>
      </c>
      <c r="C10" s="22" t="s">
        <v>177</v>
      </c>
      <c r="D10" s="12">
        <v>642.3</v>
      </c>
      <c r="E10" s="13">
        <f t="shared" si="0"/>
        <v>430.19999999999993</v>
      </c>
      <c r="F10" s="14">
        <f t="shared" si="1"/>
        <v>0.6697804764128911</v>
      </c>
      <c r="G10" s="18">
        <v>212.1</v>
      </c>
      <c r="H10" s="14">
        <f t="shared" si="2"/>
        <v>0.33021952358710893</v>
      </c>
      <c r="I10" s="21" t="s">
        <v>171</v>
      </c>
    </row>
    <row r="11" spans="2:9" ht="12.75">
      <c r="B11" s="9">
        <v>7</v>
      </c>
      <c r="C11" s="20" t="s">
        <v>178</v>
      </c>
      <c r="D11" s="12">
        <v>1062.93</v>
      </c>
      <c r="E11" s="13">
        <f t="shared" si="0"/>
        <v>835.3800000000001</v>
      </c>
      <c r="F11" s="14">
        <f t="shared" si="1"/>
        <v>0.7859219327707375</v>
      </c>
      <c r="G11" s="10">
        <v>227.55</v>
      </c>
      <c r="H11" s="14">
        <f t="shared" si="2"/>
        <v>0.21407806722926248</v>
      </c>
      <c r="I11" s="21" t="s">
        <v>172</v>
      </c>
    </row>
    <row r="12" spans="2:9" s="1" customFormat="1" ht="12.75">
      <c r="B12" s="9">
        <v>8</v>
      </c>
      <c r="C12" s="22" t="s">
        <v>179</v>
      </c>
      <c r="D12" s="12">
        <v>421.95</v>
      </c>
      <c r="E12" s="13">
        <f t="shared" si="0"/>
        <v>421.95</v>
      </c>
      <c r="F12" s="14">
        <f t="shared" si="1"/>
        <v>1</v>
      </c>
      <c r="G12" s="15">
        <v>0</v>
      </c>
      <c r="H12" s="14">
        <f t="shared" si="2"/>
        <v>0</v>
      </c>
      <c r="I12" s="21" t="s">
        <v>173</v>
      </c>
    </row>
    <row r="13" spans="2:9" ht="12.75">
      <c r="B13" s="9">
        <v>9</v>
      </c>
      <c r="C13" s="22" t="s">
        <v>180</v>
      </c>
      <c r="D13" s="12">
        <v>646.84</v>
      </c>
      <c r="E13" s="13">
        <f t="shared" si="0"/>
        <v>582.74</v>
      </c>
      <c r="F13" s="14">
        <f t="shared" si="1"/>
        <v>0.9009028507822645</v>
      </c>
      <c r="G13" s="15">
        <v>64.1</v>
      </c>
      <c r="H13" s="14">
        <f t="shared" si="2"/>
        <v>0.09909714921773549</v>
      </c>
      <c r="I13" s="21">
        <v>1</v>
      </c>
    </row>
    <row r="14" spans="2:9" ht="12.75">
      <c r="B14" s="9">
        <v>10</v>
      </c>
      <c r="C14" s="22" t="s">
        <v>181</v>
      </c>
      <c r="D14" s="12">
        <v>748.5</v>
      </c>
      <c r="E14" s="13">
        <f t="shared" si="0"/>
        <v>558.66</v>
      </c>
      <c r="F14" s="14">
        <f t="shared" si="1"/>
        <v>0.7463727454909819</v>
      </c>
      <c r="G14" s="15">
        <v>189.84</v>
      </c>
      <c r="H14" s="14">
        <f t="shared" si="2"/>
        <v>0.25362725450901813</v>
      </c>
      <c r="I14" s="21" t="s">
        <v>188</v>
      </c>
    </row>
    <row r="15" spans="2:9" ht="12.75">
      <c r="B15" s="9">
        <v>11</v>
      </c>
      <c r="C15" s="22" t="s">
        <v>144</v>
      </c>
      <c r="D15" s="12">
        <v>1082.44</v>
      </c>
      <c r="E15" s="13">
        <f t="shared" si="0"/>
        <v>1017.8800000000001</v>
      </c>
      <c r="F15" s="14">
        <f t="shared" si="1"/>
        <v>0.9403569712870922</v>
      </c>
      <c r="G15" s="15">
        <v>64.56</v>
      </c>
      <c r="H15" s="14">
        <f t="shared" si="2"/>
        <v>0.05964302871290783</v>
      </c>
      <c r="I15" s="21" t="s">
        <v>189</v>
      </c>
    </row>
    <row r="16" spans="2:9" ht="12.75">
      <c r="B16" s="9">
        <v>12</v>
      </c>
      <c r="C16" s="22" t="s">
        <v>145</v>
      </c>
      <c r="D16" s="12">
        <v>1054.04</v>
      </c>
      <c r="E16" s="13">
        <f t="shared" si="0"/>
        <v>780.8299999999999</v>
      </c>
      <c r="F16" s="14">
        <f t="shared" si="1"/>
        <v>0.7407973131949451</v>
      </c>
      <c r="G16" s="15">
        <v>273.21</v>
      </c>
      <c r="H16" s="14">
        <f t="shared" si="2"/>
        <v>0.25920268680505487</v>
      </c>
      <c r="I16" s="21" t="s">
        <v>190</v>
      </c>
    </row>
    <row r="17" spans="2:9" ht="12.75">
      <c r="B17" s="9">
        <v>13</v>
      </c>
      <c r="C17" s="22" t="s">
        <v>146</v>
      </c>
      <c r="D17" s="12">
        <v>1073.24</v>
      </c>
      <c r="E17" s="13">
        <f t="shared" si="0"/>
        <v>760.6700000000001</v>
      </c>
      <c r="F17" s="14">
        <f t="shared" si="1"/>
        <v>0.708760389102158</v>
      </c>
      <c r="G17" s="15">
        <v>312.57</v>
      </c>
      <c r="H17" s="14">
        <f t="shared" si="2"/>
        <v>0.291239610897842</v>
      </c>
      <c r="I17" s="21" t="s">
        <v>191</v>
      </c>
    </row>
    <row r="18" spans="2:9" ht="12.75">
      <c r="B18" s="23"/>
      <c r="C18" s="24" t="s">
        <v>182</v>
      </c>
      <c r="D18" s="25">
        <f>SUM(D5:D17)</f>
        <v>9870.74</v>
      </c>
      <c r="E18" s="25">
        <f>SUM(E5:E17)</f>
        <v>8045.599999999999</v>
      </c>
      <c r="F18" s="26">
        <f t="shared" si="1"/>
        <v>0.8150959299910645</v>
      </c>
      <c r="G18" s="27">
        <f>SUM(G5:G17)</f>
        <v>1825.1399999999999</v>
      </c>
      <c r="H18" s="26">
        <f t="shared" si="2"/>
        <v>0.1849040700089355</v>
      </c>
      <c r="I18" s="23"/>
    </row>
    <row r="19" spans="2:9" ht="12.75">
      <c r="B19" s="7"/>
      <c r="C19" s="7"/>
      <c r="D19" s="7"/>
      <c r="E19" s="7"/>
      <c r="F19" s="7"/>
      <c r="G19" s="7"/>
      <c r="H19" s="7"/>
      <c r="I19" s="7"/>
    </row>
    <row r="20" spans="2:9" ht="12.75">
      <c r="B20" s="7"/>
      <c r="C20" s="7"/>
      <c r="D20" s="7"/>
      <c r="E20" s="7"/>
      <c r="F20" s="7"/>
      <c r="G20" s="7"/>
      <c r="H20" s="7"/>
      <c r="I20" s="7"/>
    </row>
    <row r="21" spans="2:9" ht="15">
      <c r="B21" s="144"/>
      <c r="C21" s="144"/>
      <c r="D21" s="144"/>
      <c r="E21" s="144"/>
      <c r="F21" s="144"/>
      <c r="G21" s="144"/>
      <c r="H21" s="144"/>
      <c r="I21" s="144"/>
    </row>
    <row r="22" spans="2:9" ht="12.75">
      <c r="B22" s="7"/>
      <c r="C22" s="7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7"/>
      <c r="I23" s="7"/>
    </row>
  </sheetData>
  <mergeCells count="2">
    <mergeCell ref="B2:I2"/>
    <mergeCell ref="B21:I21"/>
  </mergeCells>
  <printOptions/>
  <pageMargins left="0.45" right="0.4" top="0.41" bottom="1" header="0.2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8" sqref="F38"/>
    </sheetView>
  </sheetViews>
  <sheetFormatPr defaultColWidth="9.00390625" defaultRowHeight="12.75"/>
  <cols>
    <col min="1" max="1" width="3.125" style="2" customWidth="1"/>
    <col min="2" max="2" width="23.625" style="2" customWidth="1"/>
    <col min="3" max="3" width="10.25390625" style="2" customWidth="1"/>
    <col min="4" max="4" width="7.00390625" style="2" customWidth="1"/>
    <col min="5" max="5" width="9.125" style="2" customWidth="1"/>
    <col min="6" max="6" width="10.75390625" style="2" customWidth="1"/>
    <col min="7" max="7" width="6.875" style="2" customWidth="1"/>
    <col min="8" max="8" width="10.00390625" style="2" customWidth="1"/>
    <col min="9" max="9" width="10.75390625" style="2" customWidth="1"/>
    <col min="10" max="10" width="7.00390625" style="2" customWidth="1"/>
    <col min="11" max="11" width="45.375" style="2" customWidth="1"/>
  </cols>
  <sheetData/>
  <printOptions/>
  <pageMargins left="0.42" right="0.17" top="0.26" bottom="0.22" header="0.1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Коля</cp:lastModifiedBy>
  <cp:lastPrinted>2014-12-27T11:21:21Z</cp:lastPrinted>
  <dcterms:created xsi:type="dcterms:W3CDTF">2009-05-22T05:38:33Z</dcterms:created>
  <dcterms:modified xsi:type="dcterms:W3CDTF">2017-08-24T06:46:18Z</dcterms:modified>
  <cp:category/>
  <cp:version/>
  <cp:contentType/>
  <cp:contentStatus/>
</cp:coreProperties>
</file>