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Лист1" sheetId="1" r:id="rId1"/>
    <sheet name="ТСЖ Квартал" sheetId="2" r:id="rId2"/>
    <sheet name="Лист3" sheetId="3" r:id="rId3"/>
  </sheets>
  <definedNames>
    <definedName name="_xlnm.Print_Titles" localSheetId="0">'Лист1'!$3:$4</definedName>
    <definedName name="_xlnm.Print_Area" localSheetId="0">'Лист1'!$A$1:$O$176</definedName>
    <definedName name="_xlnm.Print_Area" localSheetId="2">'Лист3'!#REF!</definedName>
    <definedName name="_xlnm.Print_Area" localSheetId="1">'ТСЖ Квартал'!$B$5:$D$17</definedName>
  </definedNames>
  <calcPr fullCalcOnLoad="1"/>
</workbook>
</file>

<file path=xl/sharedStrings.xml><?xml version="1.0" encoding="utf-8"?>
<sst xmlns="http://schemas.openxmlformats.org/spreadsheetml/2006/main" count="379" uniqueCount="339">
  <si>
    <t>№</t>
  </si>
  <si>
    <t>адрес</t>
  </si>
  <si>
    <t>общая</t>
  </si>
  <si>
    <t>БПС, д.2</t>
  </si>
  <si>
    <t>БПС, д.4/2</t>
  </si>
  <si>
    <t>БПС, д.6</t>
  </si>
  <si>
    <t>БПС, д.9</t>
  </si>
  <si>
    <t>БПС, д.11</t>
  </si>
  <si>
    <t>БПС, д.15</t>
  </si>
  <si>
    <t>ул.Горького, д.5</t>
  </si>
  <si>
    <t>ул.Горького, д.7</t>
  </si>
  <si>
    <t>ул.Горького, д.8</t>
  </si>
  <si>
    <t>ул.Горького, д.9</t>
  </si>
  <si>
    <t>ул.Горького, д.10</t>
  </si>
  <si>
    <t>ул.Горького, д.14</t>
  </si>
  <si>
    <t>ул.Горького, д.15</t>
  </si>
  <si>
    <t>ул.Горького, д.17</t>
  </si>
  <si>
    <t>ул.Горького, д.18</t>
  </si>
  <si>
    <t>ул.Горького, д.22</t>
  </si>
  <si>
    <t>ул.Горького, д.23</t>
  </si>
  <si>
    <t>ул.Кирова, д.4</t>
  </si>
  <si>
    <t>ул.Кирова, д.6</t>
  </si>
  <si>
    <t>ул.Кирова, д.10</t>
  </si>
  <si>
    <t>ул.Кирова, д.12</t>
  </si>
  <si>
    <t>ул.Кирова, д.13</t>
  </si>
  <si>
    <t>ул.Кирова, д.14</t>
  </si>
  <si>
    <t>ул.Кирова, д.15</t>
  </si>
  <si>
    <t>ул.Кирова, д.17</t>
  </si>
  <si>
    <t>ул.Кирова, д.18</t>
  </si>
  <si>
    <t>ул.Кирова, д.19</t>
  </si>
  <si>
    <t>ул.Кирова, д.21</t>
  </si>
  <si>
    <t>ул.Кирова, д.22</t>
  </si>
  <si>
    <t>ул.Кирова, д.23</t>
  </si>
  <si>
    <t>ул.Кирова, д.25</t>
  </si>
  <si>
    <t>ул.Кирова, д.26</t>
  </si>
  <si>
    <t>ул.Кирова, д.27</t>
  </si>
  <si>
    <t>ул.Кирова, д.29</t>
  </si>
  <si>
    <t>ул.Комсомольск.,д.3</t>
  </si>
  <si>
    <t>ул.Комсомольск.,д.4</t>
  </si>
  <si>
    <t>ул.Комсомольск.,д.5</t>
  </si>
  <si>
    <t>ул.Комсомольск.,д.6</t>
  </si>
  <si>
    <t>ул.Комсомольск.,д.7</t>
  </si>
  <si>
    <t>ул.Комсомольск.,д.8</t>
  </si>
  <si>
    <t>ул.Комсомольск.,д.9</t>
  </si>
  <si>
    <t>ул.Комсомольск.,д.10</t>
  </si>
  <si>
    <t>ул.Комсомольск.,д.11</t>
  </si>
  <si>
    <t>ул.Комсомольск.,д.12</t>
  </si>
  <si>
    <t>ул.Комсомольск.,д.16</t>
  </si>
  <si>
    <t>ул.Краснофлот., д.3</t>
  </si>
  <si>
    <t>ул.Краснофлот., д.4</t>
  </si>
  <si>
    <t>ул.Краснофлот., д.5</t>
  </si>
  <si>
    <t>ул.Краснофлот., д.6</t>
  </si>
  <si>
    <t>ул.Краснофлот., д.7</t>
  </si>
  <si>
    <t>ул.Краснофлот., д.8</t>
  </si>
  <si>
    <t>ул.Краснофлот., д.9</t>
  </si>
  <si>
    <t>ул.Краснофлот., д.10</t>
  </si>
  <si>
    <t>ул.Краснофлот., д.11</t>
  </si>
  <si>
    <t>ул.Краснофлот., д.15</t>
  </si>
  <si>
    <t>ул.Ладожская, д.4</t>
  </si>
  <si>
    <t>ул.Ладожская, д.8</t>
  </si>
  <si>
    <t>ул.Ладожская, д.10</t>
  </si>
  <si>
    <t>ул.Ладожская, д.12</t>
  </si>
  <si>
    <t>ул.Ладожская, д.14</t>
  </si>
  <si>
    <t>ул.Ладожская, д.18</t>
  </si>
  <si>
    <t>ул.Ладожская, д.20</t>
  </si>
  <si>
    <t>ул.Ладожская, д.22</t>
  </si>
  <si>
    <t>ул.Маяковского, д.5</t>
  </si>
  <si>
    <t>ул.Маяковского, д.7</t>
  </si>
  <si>
    <t>ул.Маяковского, д.15</t>
  </si>
  <si>
    <t>ул.Молодежная, д.3</t>
  </si>
  <si>
    <t>ул.Молодежная, д.5</t>
  </si>
  <si>
    <t>ул.Молодежная, д.6</t>
  </si>
  <si>
    <t>ул.Молодежная, д.7/1</t>
  </si>
  <si>
    <t>ул.Молодежная, д.7/2</t>
  </si>
  <si>
    <t>ул.Молодежная, д.8</t>
  </si>
  <si>
    <t>ул.Молодежная, д.12</t>
  </si>
  <si>
    <t>ул.Молодежная, д.18</t>
  </si>
  <si>
    <t>ул.Набережная, д.1/1</t>
  </si>
  <si>
    <t>ул.Набережная, д.1/2</t>
  </si>
  <si>
    <t>ул.Набережная, д.1/3</t>
  </si>
  <si>
    <t>ул.Набережная, д.1/4</t>
  </si>
  <si>
    <t>ул.Набережная, д.1/5</t>
  </si>
  <si>
    <t>ул.Набережная, д.3</t>
  </si>
  <si>
    <t>ул.Набережная, д.7</t>
  </si>
  <si>
    <t>ул.Набережная, д.9</t>
  </si>
  <si>
    <t>ул.Набережная, д.11</t>
  </si>
  <si>
    <t>ул.Набережная, д.13</t>
  </si>
  <si>
    <t>ул.Новая, д.3</t>
  </si>
  <si>
    <t>ул.Новая, д.7</t>
  </si>
  <si>
    <t>ул.Новая, д.9</t>
  </si>
  <si>
    <t>ул.Новая, д.10</t>
  </si>
  <si>
    <t>ул.Новая, д.12</t>
  </si>
  <si>
    <t>ул.Новая, д.13/1</t>
  </si>
  <si>
    <t>ул.Новая, д.13/2</t>
  </si>
  <si>
    <t>ул.Новая, д.13/3</t>
  </si>
  <si>
    <t>ул.Новая, д.16</t>
  </si>
  <si>
    <t>ул.Новая, д.18</t>
  </si>
  <si>
    <t>ул.Новая, д.19</t>
  </si>
  <si>
    <t>ул.Новая, д.20</t>
  </si>
  <si>
    <t>ул.Новая, д.24</t>
  </si>
  <si>
    <t>ул.Новая, д.26</t>
  </si>
  <si>
    <t>ул.Новая, д.28</t>
  </si>
  <si>
    <t>ул.Новая, д.30</t>
  </si>
  <si>
    <t>ул.Пионерская, д.1</t>
  </si>
  <si>
    <t>ул.Пионерская, д.3</t>
  </si>
  <si>
    <t>ул.Победы, д.1</t>
  </si>
  <si>
    <t>ул.Победы, д.3</t>
  </si>
  <si>
    <t>ул.Победы, д.4</t>
  </si>
  <si>
    <t>ул.Победы, д.5</t>
  </si>
  <si>
    <t>ул.Победы, д.7</t>
  </si>
  <si>
    <t>ул.Победы, д.9</t>
  </si>
  <si>
    <t>ул.Победы, д.11</t>
  </si>
  <si>
    <t>ул.Победы, д.13</t>
  </si>
  <si>
    <t>ул.Победы, д.14</t>
  </si>
  <si>
    <t>ул.Победы, д.15</t>
  </si>
  <si>
    <t>ул.Победы, д.17</t>
  </si>
  <si>
    <t>ул.Победы, д.19</t>
  </si>
  <si>
    <t>ул.Победы, д.21</t>
  </si>
  <si>
    <t>ул.Победы, д.23</t>
  </si>
  <si>
    <t>ул.Победы, д.25</t>
  </si>
  <si>
    <t>ул.Победы, д.40</t>
  </si>
  <si>
    <t>ул.Пушкина, д.4</t>
  </si>
  <si>
    <t>ул.Пушкина, д.6</t>
  </si>
  <si>
    <t>ул.Северная, д.3</t>
  </si>
  <si>
    <t>ул.Северная, д.5</t>
  </si>
  <si>
    <t>ул.Северная, д.7</t>
  </si>
  <si>
    <t>ул.Северная, д.15</t>
  </si>
  <si>
    <t>ул.Северная, д.17</t>
  </si>
  <si>
    <t>ул.Северная, д.19</t>
  </si>
  <si>
    <t>ул.Северная, д.21</t>
  </si>
  <si>
    <t>ул.Советская, д.4</t>
  </si>
  <si>
    <t>ул.Советская, д.5</t>
  </si>
  <si>
    <t>ул.Советская, д.6</t>
  </si>
  <si>
    <t>ул.Советская, д.7</t>
  </si>
  <si>
    <t>ул.Советская, д.8</t>
  </si>
  <si>
    <t>ул.Советская, д.10</t>
  </si>
  <si>
    <t>ул.Советская, д.11</t>
  </si>
  <si>
    <t>ул.Советская, д.12</t>
  </si>
  <si>
    <t>ул.Советская, д.13</t>
  </si>
  <si>
    <t>ул.Советская, д.15</t>
  </si>
  <si>
    <t>ул.Советская, д.16</t>
  </si>
  <si>
    <t>ул.Советская, д.17</t>
  </si>
  <si>
    <t>ул.Советская, д.18</t>
  </si>
  <si>
    <t>ул.Советская, д.21</t>
  </si>
  <si>
    <t>ул.Советская, д.22</t>
  </si>
  <si>
    <t>ул.Советская, д.24</t>
  </si>
  <si>
    <t>ул.Советская, д.26</t>
  </si>
  <si>
    <t>ул.Советская, д.30/11</t>
  </si>
  <si>
    <t>ул.Энергетиков, д.3</t>
  </si>
  <si>
    <t>ул.Энергетиков, д.6</t>
  </si>
  <si>
    <t>ул.Энергетиков, д.7</t>
  </si>
  <si>
    <t>ул.Энергетиков, д.9</t>
  </si>
  <si>
    <t>ул.Энергетиков, д.11</t>
  </si>
  <si>
    <t>ул.Энергетиков, д.12</t>
  </si>
  <si>
    <t>Молодцово д.1</t>
  </si>
  <si>
    <t>Молодцово д.2</t>
  </si>
  <si>
    <t>Молодцово д.3</t>
  </si>
  <si>
    <t>Молодцово д.4</t>
  </si>
  <si>
    <t>Молодцово д.5</t>
  </si>
  <si>
    <t>Молодцово д.6</t>
  </si>
  <si>
    <t>Молодцово д.7</t>
  </si>
  <si>
    <t>Молодцово д.8</t>
  </si>
  <si>
    <t>муниципальная</t>
  </si>
  <si>
    <t>%</t>
  </si>
  <si>
    <t>частная</t>
  </si>
  <si>
    <t>Муниципальные квартиры</t>
  </si>
  <si>
    <t>1, 8</t>
  </si>
  <si>
    <t>7, 10, 15</t>
  </si>
  <si>
    <t>3к, 4к</t>
  </si>
  <si>
    <t>1, 2, 3, 6, 7</t>
  </si>
  <si>
    <t>1(2/3доли), 2(3/5доли), 4(1/4доли), 5, 6(1/2доли), 7(3/6доли), 8</t>
  </si>
  <si>
    <t>1к, 4, 5, 10к, 11, 12(2/3доли), 15, 18</t>
  </si>
  <si>
    <t>нет</t>
  </si>
  <si>
    <t>ул.Комсомольская, д.3</t>
  </si>
  <si>
    <t>ул.Комсомольская, д.5</t>
  </si>
  <si>
    <t>ул.Комсомольская, д.7</t>
  </si>
  <si>
    <t>ул.Комсомольская, д.9</t>
  </si>
  <si>
    <t>ул.Комсомольская, д.11</t>
  </si>
  <si>
    <t>ул.Краснофлотская, д.7</t>
  </si>
  <si>
    <t>ул.Краснофлотская, д.9</t>
  </si>
  <si>
    <t>ул.Краснофлотская, д.11</t>
  </si>
  <si>
    <t>Итого:</t>
  </si>
  <si>
    <t>квартир</t>
  </si>
  <si>
    <t>площадь</t>
  </si>
  <si>
    <t>ул.Железнодор,д.1</t>
  </si>
  <si>
    <t>1, 10</t>
  </si>
  <si>
    <t>1, 3(1/2доли), 9, 11, 12</t>
  </si>
  <si>
    <t>1, 5(1/3доли), 6, 8, 9, 10</t>
  </si>
  <si>
    <t>4,6(1/2доли), 17,18</t>
  </si>
  <si>
    <t>1,3,4,5,6,7(2/3доли),8,12,17</t>
  </si>
  <si>
    <t>4,5,10,11,12,14,18</t>
  </si>
  <si>
    <t>ул.Ладожская,д.9</t>
  </si>
  <si>
    <t>ул.Новая, д.22</t>
  </si>
  <si>
    <t>ул.Магистральн, д.48 Б</t>
  </si>
  <si>
    <t>ул.Магистральн, д.48 В</t>
  </si>
  <si>
    <t>ул.Новая, д.38</t>
  </si>
  <si>
    <t>Сведения о приватизированных квартирах на 01.01.2012 год ТСЖ Квартал</t>
  </si>
  <si>
    <t xml:space="preserve">11,12,15 </t>
  </si>
  <si>
    <t>8, 12</t>
  </si>
  <si>
    <t>1, 2, 18</t>
  </si>
  <si>
    <t>3, 7, 13</t>
  </si>
  <si>
    <t>7,9,18,30,37,48</t>
  </si>
  <si>
    <t>26, 27</t>
  </si>
  <si>
    <t xml:space="preserve">4, 9, 13, 28, 34, 35, 38, 42, 61, 64, 88, 90 </t>
  </si>
  <si>
    <t>1, 5, 7</t>
  </si>
  <si>
    <t>5, 10, 13, 26, 47, 51</t>
  </si>
  <si>
    <t>ул.Победы, д.27/1</t>
  </si>
  <si>
    <t>ул.Пушкина, д.8/24</t>
  </si>
  <si>
    <t>ул.Пушкина, д.10/17</t>
  </si>
  <si>
    <t>1 (23)</t>
  </si>
  <si>
    <t>назначение</t>
  </si>
  <si>
    <t>жилая</t>
  </si>
  <si>
    <t>нежилая</t>
  </si>
  <si>
    <t>5, 6</t>
  </si>
  <si>
    <t>общая площадь</t>
  </si>
  <si>
    <t>ул.Пушкина, д.2/17</t>
  </si>
  <si>
    <t>2, 3, 4, 11, 19, 27, 49</t>
  </si>
  <si>
    <t>4, 6, 8 (13/20), 9</t>
  </si>
  <si>
    <t>3, 12 (6/10 доли)</t>
  </si>
  <si>
    <t>6, 12 (3/10доли),</t>
  </si>
  <si>
    <t>1, 3, 7</t>
  </si>
  <si>
    <t>10 (30/45)</t>
  </si>
  <si>
    <t>1 (29/46)</t>
  </si>
  <si>
    <t>12, 16, 36, 45, 66, 67, 71, 78, 80</t>
  </si>
  <si>
    <t>2, 11, 18, 25</t>
  </si>
  <si>
    <t>12, 33</t>
  </si>
  <si>
    <t>5, 15, 17, 24, 31</t>
  </si>
  <si>
    <t>3, 12 (5/10 доли)</t>
  </si>
  <si>
    <t>1, 6, 9</t>
  </si>
  <si>
    <t>3, 5</t>
  </si>
  <si>
    <t>2, 8</t>
  </si>
  <si>
    <t>5, 14</t>
  </si>
  <si>
    <t>4, 10, 29, 32</t>
  </si>
  <si>
    <t>10, 14, 15, 16, 29, 49, 57, 58, 60, 61, 81, 84, 87</t>
  </si>
  <si>
    <t>35, 64, 70</t>
  </si>
  <si>
    <t>11, 18, 34, 57</t>
  </si>
  <si>
    <t>ул.Маяковского, д.9/15</t>
  </si>
  <si>
    <t>6, 12, 36, 37, 41, 45, 49, 50, 55, 69, 83</t>
  </si>
  <si>
    <t>2, 16, 27, 29</t>
  </si>
  <si>
    <t>5, 10, 27, 29</t>
  </si>
  <si>
    <t>29, 32, 34, 41, 57, 58, 63</t>
  </si>
  <si>
    <t>3, 6, 12, 28</t>
  </si>
  <si>
    <t>28, 52, 70, 79, 83, 88</t>
  </si>
  <si>
    <t>23, 26, 31, 40, 41, 78, 81, 87</t>
  </si>
  <si>
    <t>8, 9, 15, 16, 17, 21, 26, 27, 61</t>
  </si>
  <si>
    <t>24, 27</t>
  </si>
  <si>
    <t>3 (5/10 доли)</t>
  </si>
  <si>
    <t>1, 7(4/10 доли)</t>
  </si>
  <si>
    <t>1 (23/30 доли), 2 (13/20), 7, 9</t>
  </si>
  <si>
    <t>12 (64/180)</t>
  </si>
  <si>
    <t>2, 15, 26, 38, 39, 41, 44, 60</t>
  </si>
  <si>
    <t>2, 8, 20, 21 (6/10 доли), 22, 28, 29, 39, 40 (72/126 доли), 42, 47,  62, 63</t>
  </si>
  <si>
    <t>16,  20, 35, 62, 68, 91</t>
  </si>
  <si>
    <t>21, 34, 38 (1/3 доли) 39, 43, 69, 88, 96, 104</t>
  </si>
  <si>
    <t>7, 8, 9, 10, 14, 18, 28, 34, 36, 40, 51, 57, 66 (9/20 доли), 81, 86, 90</t>
  </si>
  <si>
    <t>26, 30, 33, 38</t>
  </si>
  <si>
    <t>1, 6, 19, 23, 33, 39</t>
  </si>
  <si>
    <t>2, 10, 31, 33, 35, 43, 44, 46, 48, 60 (1/2 доли), 67, 85, 110, 115, нежилое помещение №112 (паспортный стол)</t>
  </si>
  <si>
    <t>7, 17, 27, 40, 41, 43, 54, 55, 74, 81</t>
  </si>
  <si>
    <t>3 (9/20), 10, 21, 24, 26, 46, 50, 60, 69, 77, 86, 88, 90</t>
  </si>
  <si>
    <t>15, 25, 32, 49, 60, 63, 95, 98 (1/2), 99, 106, 147, 148 (9/20), 151, 180, 189, 199, 202, 208,  227, 240 (9/20), 252, 254,  265 (44/100), 267, 269,  272, 287,  294, 310, 321,334, 338, 340,  348, 358, нежилое помещение №3 (ЕДДС)</t>
  </si>
  <si>
    <t>3,  25, 26, 30, 38,  59, 69,  75, 76, 77, 88, 89, 90</t>
  </si>
  <si>
    <t>16, 30, 54,  58, 70</t>
  </si>
  <si>
    <t>6 (123/195)</t>
  </si>
  <si>
    <t xml:space="preserve">4 (99/154доли), 5, 6 </t>
  </si>
  <si>
    <t>1 (86/130доли), 2, 3, 9</t>
  </si>
  <si>
    <t>9, 37, 56, 63, 68, 83, 87</t>
  </si>
  <si>
    <t>3 (12/70), 4 (5/10)</t>
  </si>
  <si>
    <t>1 (6/10 доли), 2 (5/10доли),  6 (5/10 доли), 7 (22/40доли)</t>
  </si>
  <si>
    <t>1 (13/20), 5, 10 (3/10)</t>
  </si>
  <si>
    <t>3, 6, 13, 18</t>
  </si>
  <si>
    <t>3 (26/39)</t>
  </si>
  <si>
    <t>1, 3 (109/105)</t>
  </si>
  <si>
    <t>5, 30, 52</t>
  </si>
  <si>
    <t>23, 36, 41</t>
  </si>
  <si>
    <t>18, 22, 25, 28 (11/20), 30, 31, 32 (6/10), 35, 39 (9/20), 48, 71, 86 (9/20), 92</t>
  </si>
  <si>
    <t>2 (82/1000), 3 (78/1000), 4 (158/1000), 5 (272/1000), 6 (234/1000), 7 (208/1000), 8 (232/1000), 9 (181/1000)</t>
  </si>
  <si>
    <t>2, 4 (14/40 доли), 6, 13, 14, 17, 18, 29, 33, 37, 44, 76 (3/5 доли), 80, 83 (1/2доли), 105, 107, 137, 146 (1/2доли), 148 (13/20доли), 163, 173, 184, 191, 212, 219, 231, 251, 252, 254, 255, 267, 275, 283 (13/20доли)</t>
  </si>
  <si>
    <t>22, 40, 53, 68, 87, 98, 101, 110, 120</t>
  </si>
  <si>
    <t xml:space="preserve">10, 17, 18, 22, 29, 36, 42, 62, 70, 75 </t>
  </si>
  <si>
    <t>6, 13, 16, 19, 23, 40, 65</t>
  </si>
  <si>
    <t>2, 4, 17, 22, 45, 60, 65, 67</t>
  </si>
  <si>
    <t>4, 18, 30</t>
  </si>
  <si>
    <t>8, 10, 18, 40, 45, 53, 54, 58</t>
  </si>
  <si>
    <t>5, 9, 17, 18, 34, 37, 44, 54, 60, 74</t>
  </si>
  <si>
    <t>5, 8, 27</t>
  </si>
  <si>
    <t>24, 38, 41, 42, 45, 56, 62, 71 (7/10 доли), 75 (3/10 доли), 79</t>
  </si>
  <si>
    <t>1, 6, 11, 13, 35</t>
  </si>
  <si>
    <t>10, 18</t>
  </si>
  <si>
    <t>28, 31, 39, 44, 70</t>
  </si>
  <si>
    <t>2, 17, 20, 31, 32, 35, 45, 69, 74, 84, 85, 99, 102, 108, 112, 130, 131</t>
  </si>
  <si>
    <t>15, 27, 28, 29, 36, 56, 66, 72, 91(5/10), 94, 95</t>
  </si>
  <si>
    <t>1, 8, 15, 25, 29, 65, 71</t>
  </si>
  <si>
    <t>21, 36, 43, 63, 67, 68, 101, 103, 104</t>
  </si>
  <si>
    <t>6, 27, 37, 77, 98, 117</t>
  </si>
  <si>
    <t>1, 28, 30, 38, 39, 60 (1/2доли), 70, 74</t>
  </si>
  <si>
    <t>13, 19, 34, 51, 60</t>
  </si>
  <si>
    <t xml:space="preserve">1, 12, 15, 18, 22, 30, 36 </t>
  </si>
  <si>
    <t>1, 8, 17, 32</t>
  </si>
  <si>
    <t xml:space="preserve">21, 24, 43, 62 </t>
  </si>
  <si>
    <t>8, 43, 46, 75</t>
  </si>
  <si>
    <t>1, 2 (1/4), 4 (42/100), 5 (17/100), 6 (16/100)</t>
  </si>
  <si>
    <t>1, 8, 10, 11, 16 (3/10 доли), 23, 24 (5/10), 27, 28 (62/100), 30 (6/25) 
нежилое помещение (1-15)</t>
  </si>
  <si>
    <t>1, 14, 29, 37, 57, 59, 65, 84, 89, 91 (3/5 доли), 93, 94, 95, 104, 107, 125, 131, 132, 135, 138, 142, 154, 182</t>
  </si>
  <si>
    <t>7, 25, 37, 39, 40, 67, 74, 88, 101, 105, 111, 125</t>
  </si>
  <si>
    <t>9, 22, 28, 36 (4/10 доли), 39 (1/5 доли), 45 (21/50 доли), 46 (21/50 доли), 50, 64, 66, 
нежилое помещение №34</t>
  </si>
  <si>
    <t>2 (5/10 доли), 21, 33, 38 (1/5доли), 46, 47 (7/20 доли), 56, 57, нежилое пом. №10</t>
  </si>
  <si>
    <t>15, 16, 35, 38, 42, 47</t>
  </si>
  <si>
    <t>16, 19, 29, 39 (2/10 доли), 42 (336/580 доли), 47 (16/25 доли), 49, 53, 55, 66, нежилое помещение №45</t>
  </si>
  <si>
    <t>6, 7, 19, 31 (8/20 доли), 38 (2/5 доли), 41 (1/5 доли), 44 (3/5 доли), 45 (21/128 доли), 46 (3/25 доли), 47 (21/50 доли), 49, 67</t>
  </si>
  <si>
    <t>6, 23 (3/5 доли), 27, 28, 30, 35, 36 (2/10 доли), 67</t>
  </si>
  <si>
    <t>3, 15, 36 (3/10 доли), 39 (1/5 доли), 56, 65, 68, нежилые помещения №№5, 48</t>
  </si>
  <si>
    <t>20, 47, 58, 91</t>
  </si>
  <si>
    <t>1, 2 (14/40 доли)</t>
  </si>
  <si>
    <t>1, 8, 10</t>
  </si>
  <si>
    <t>4, 5</t>
  </si>
  <si>
    <t xml:space="preserve">5, 11, 26, 44 (8/10 доли), 48 </t>
  </si>
  <si>
    <t>2, 7, 9, 14</t>
  </si>
  <si>
    <t>5, 25, 26, 29</t>
  </si>
  <si>
    <t>6, 15</t>
  </si>
  <si>
    <t>11, 12, 19, 28, 35, 36, 39, 57, 69, 72 (6/10 доли), 75, 91, 106, 111 (87/130 доли), 125, 128, 133</t>
  </si>
  <si>
    <t>23, 31, 41 (26/47 доли), 44, 48 (9/20 доли), 62, 68</t>
  </si>
  <si>
    <t>1, 2, 4, 8, 11, 18, 20, 22 (2/3доли), 26, 29, 30, 40, 59, 60, 64, 67, 69, 71, 72, 73, 88, 91, 114</t>
  </si>
  <si>
    <t>14, 16, 34, 35,  39, 41(2/5 доли), 45,  54, 55</t>
  </si>
  <si>
    <t>16, 24, 39</t>
  </si>
  <si>
    <t>1, 10, 23, 36, 40</t>
  </si>
  <si>
    <t>4 (1/2 доли)</t>
  </si>
  <si>
    <t>1, 2 (35/45 доли), 9, 10, 11, 34, 45, 50, 77, 85</t>
  </si>
  <si>
    <t>1, 8, 17 (2/4 доли)</t>
  </si>
  <si>
    <t>4, 14</t>
  </si>
  <si>
    <t>2, 28, 37, 42, 51, 57</t>
  </si>
  <si>
    <t>5, 26, 36, 69, 82</t>
  </si>
  <si>
    <t>206, 208, 210, 218, 220, 221, 222, 224, 226, 228, 232, 234, 235, 301, 302, 303, 304, 305, 306, 307, 308, 309, 310, 311, 312, 313, 314, 315, 316, 317, 318, 325, 326, 328, 329, 330, 332, 334, 335, 336, 337, 339, 341, 343, 408, 408а, 410, 422, 423, 424, 438, 440, 504, 507, 511, 512, 513, 515, 516, 517, 519, 521, 523, 524, 526, 527, 528, 529, 530, 533, 536, 537, 538, 539, 541, 543, нежилые помещения 1-го этажа</t>
  </si>
  <si>
    <t>6, 15, 22, 29, 63, 76, 82, 86</t>
  </si>
  <si>
    <t>1, 11, 15, 29 (2/5 доли), 30, 40, 44, 46, 52, 55, 57</t>
  </si>
  <si>
    <t>3 (11/20), 5, 21, 29, 38 (41/100 доли)</t>
  </si>
  <si>
    <t>1, 2, 6, 7 (2/5 доли), 9, 11, 15, 27 (29/53)</t>
  </si>
  <si>
    <t>Сведения о муниципальном жилом фонде по состоянию на  01.11.2017 года</t>
  </si>
  <si>
    <t xml:space="preserve">15, 43, 47, 48, 60, 65, 69, 72, 74, 83, 98, 105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</si>
</sst>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"/>
      <family val="2"/>
    </font>
    <font>
      <i/>
      <sz val="8"/>
      <name val="Arial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72" fontId="1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3" fillId="0" borderId="10" xfId="0" applyFont="1" applyBorder="1" applyAlignment="1" quotePrefix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5" fillId="0" borderId="17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quotePrefix="1">
      <alignment horizontal="left" vertical="center"/>
    </xf>
    <xf numFmtId="0" fontId="5" fillId="0" borderId="17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163">
      <pane xSplit="3015" topLeftCell="F1" activePane="topRight" state="split"/>
      <selection pane="topLeft" activeCell="A173" sqref="A173:IV175"/>
      <selection pane="topRight" activeCell="K175" sqref="K175"/>
    </sheetView>
  </sheetViews>
  <sheetFormatPr defaultColWidth="9.00390625" defaultRowHeight="12.75"/>
  <cols>
    <col min="1" max="1" width="4.625" style="29" customWidth="1"/>
    <col min="2" max="2" width="21.125" style="29" customWidth="1"/>
    <col min="3" max="3" width="10.375" style="34" customWidth="1"/>
    <col min="4" max="4" width="8.00390625" style="30" customWidth="1"/>
    <col min="5" max="5" width="13.625" style="30" customWidth="1"/>
    <col min="6" max="6" width="12.75390625" style="30" customWidth="1"/>
    <col min="7" max="7" width="9.875" style="27" customWidth="1"/>
    <col min="8" max="8" width="7.875" style="29" customWidth="1"/>
    <col min="9" max="9" width="8.875" style="30" customWidth="1"/>
    <col min="10" max="10" width="9.00390625" style="29" customWidth="1"/>
    <col min="11" max="11" width="9.625" style="29" customWidth="1"/>
    <col min="12" max="12" width="9.00390625" style="29" customWidth="1"/>
    <col min="13" max="13" width="7.75390625" style="29" customWidth="1"/>
    <col min="14" max="14" width="8.25390625" style="30" customWidth="1"/>
    <col min="15" max="15" width="66.875" style="31" customWidth="1"/>
    <col min="16" max="16384" width="9.125" style="4" customWidth="1"/>
  </cols>
  <sheetData>
    <row r="1" spans="1:6" ht="12.75">
      <c r="A1" s="27"/>
      <c r="B1" s="28"/>
      <c r="C1" s="3"/>
      <c r="D1" s="5"/>
      <c r="E1" s="5"/>
      <c r="F1" s="5"/>
    </row>
    <row r="2" spans="1:15" s="75" customFormat="1" ht="13.5" thickBot="1">
      <c r="A2" s="121" t="s">
        <v>337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62"/>
    </row>
    <row r="3" spans="1:15" s="75" customFormat="1" ht="13.5" thickBot="1">
      <c r="A3" s="130" t="s">
        <v>0</v>
      </c>
      <c r="B3" s="132" t="s">
        <v>1</v>
      </c>
      <c r="C3" s="129" t="s">
        <v>2</v>
      </c>
      <c r="D3" s="128"/>
      <c r="E3" s="134" t="s">
        <v>210</v>
      </c>
      <c r="F3" s="135"/>
      <c r="G3" s="124" t="s">
        <v>164</v>
      </c>
      <c r="H3" s="125"/>
      <c r="I3" s="126"/>
      <c r="J3" s="124" t="s">
        <v>162</v>
      </c>
      <c r="K3" s="125"/>
      <c r="L3" s="125"/>
      <c r="M3" s="127"/>
      <c r="N3" s="128"/>
      <c r="O3" s="119" t="s">
        <v>165</v>
      </c>
    </row>
    <row r="4" spans="1:15" ht="24.75" thickBot="1">
      <c r="A4" s="131"/>
      <c r="B4" s="133"/>
      <c r="C4" s="57" t="s">
        <v>183</v>
      </c>
      <c r="D4" s="63" t="s">
        <v>182</v>
      </c>
      <c r="E4" s="58" t="s">
        <v>211</v>
      </c>
      <c r="F4" s="58" t="s">
        <v>212</v>
      </c>
      <c r="G4" s="65" t="s">
        <v>183</v>
      </c>
      <c r="H4" s="59" t="s">
        <v>163</v>
      </c>
      <c r="I4" s="61" t="s">
        <v>182</v>
      </c>
      <c r="J4" s="79" t="s">
        <v>214</v>
      </c>
      <c r="K4" s="58" t="s">
        <v>211</v>
      </c>
      <c r="L4" s="58" t="s">
        <v>212</v>
      </c>
      <c r="M4" s="65" t="s">
        <v>163</v>
      </c>
      <c r="N4" s="61" t="s">
        <v>182</v>
      </c>
      <c r="O4" s="120"/>
    </row>
    <row r="5" spans="1:15" ht="12.75">
      <c r="A5" s="80">
        <v>1</v>
      </c>
      <c r="B5" s="81" t="s">
        <v>3</v>
      </c>
      <c r="C5" s="82">
        <f>E5+F5</f>
        <v>4408.21</v>
      </c>
      <c r="D5" s="83">
        <v>90</v>
      </c>
      <c r="E5" s="84">
        <v>4408.21</v>
      </c>
      <c r="F5" s="84">
        <v>0</v>
      </c>
      <c r="G5" s="85">
        <f aca="true" t="shared" si="0" ref="G5:G36">C5-J5</f>
        <v>3948.4300000000003</v>
      </c>
      <c r="H5" s="86">
        <f>G5/C5*100</f>
        <v>89.5699161337595</v>
      </c>
      <c r="I5" s="87">
        <f aca="true" t="shared" si="1" ref="I5:I36">D5-N5</f>
        <v>80</v>
      </c>
      <c r="J5" s="88">
        <f>K5+L5</f>
        <v>459.78</v>
      </c>
      <c r="K5" s="60">
        <v>459.78</v>
      </c>
      <c r="L5" s="60">
        <v>0</v>
      </c>
      <c r="M5" s="89">
        <f>100-H5</f>
        <v>10.430083866240494</v>
      </c>
      <c r="N5" s="90">
        <v>10</v>
      </c>
      <c r="O5" s="91" t="s">
        <v>258</v>
      </c>
    </row>
    <row r="6" spans="1:15" ht="12.75">
      <c r="A6" s="92">
        <v>2</v>
      </c>
      <c r="B6" s="93" t="s">
        <v>4</v>
      </c>
      <c r="C6" s="94">
        <f aca="true" t="shared" si="2" ref="C6:C69">E6+F6</f>
        <v>4388.67</v>
      </c>
      <c r="D6" s="95">
        <v>89</v>
      </c>
      <c r="E6" s="94">
        <v>4324.12</v>
      </c>
      <c r="F6" s="94">
        <v>64.55</v>
      </c>
      <c r="G6" s="96">
        <f t="shared" si="0"/>
        <v>3805.55</v>
      </c>
      <c r="H6" s="97">
        <f aca="true" t="shared" si="3" ref="H6:H69">G6/C6*100</f>
        <v>86.71305885382132</v>
      </c>
      <c r="I6" s="98">
        <f t="shared" si="1"/>
        <v>77</v>
      </c>
      <c r="J6" s="78">
        <f aca="true" t="shared" si="4" ref="J6:J69">K6+L6</f>
        <v>583.12</v>
      </c>
      <c r="K6" s="50">
        <v>583.12</v>
      </c>
      <c r="L6" s="50">
        <v>0</v>
      </c>
      <c r="M6" s="99">
        <f aca="true" t="shared" si="5" ref="M6:M69">100-H6</f>
        <v>13.286941146178677</v>
      </c>
      <c r="N6" s="100">
        <v>12</v>
      </c>
      <c r="O6" s="101" t="s">
        <v>259</v>
      </c>
    </row>
    <row r="7" spans="1:15" ht="48" customHeight="1">
      <c r="A7" s="38">
        <v>3</v>
      </c>
      <c r="B7" s="102" t="s">
        <v>5</v>
      </c>
      <c r="C7" s="35">
        <f t="shared" si="2"/>
        <v>18405.5</v>
      </c>
      <c r="D7" s="103">
        <v>358</v>
      </c>
      <c r="E7" s="104">
        <v>18375</v>
      </c>
      <c r="F7" s="104">
        <v>30.5</v>
      </c>
      <c r="G7" s="66">
        <f t="shared" si="0"/>
        <v>16528.45</v>
      </c>
      <c r="H7" s="50">
        <f t="shared" si="3"/>
        <v>89.80168971231426</v>
      </c>
      <c r="I7" s="52">
        <f t="shared" si="1"/>
        <v>325</v>
      </c>
      <c r="J7" s="78">
        <f t="shared" si="4"/>
        <v>1877.05</v>
      </c>
      <c r="K7" s="105">
        <v>1846.55</v>
      </c>
      <c r="L7" s="105">
        <v>30.5</v>
      </c>
      <c r="M7" s="99">
        <f t="shared" si="5"/>
        <v>10.198310287685743</v>
      </c>
      <c r="N7" s="100">
        <v>33</v>
      </c>
      <c r="O7" s="106" t="s">
        <v>260</v>
      </c>
    </row>
    <row r="8" spans="1:15" ht="25.5" customHeight="1">
      <c r="A8" s="38">
        <v>4</v>
      </c>
      <c r="B8" s="102" t="s">
        <v>6</v>
      </c>
      <c r="C8" s="35">
        <f t="shared" si="2"/>
        <v>6025.61</v>
      </c>
      <c r="D8" s="103">
        <v>119</v>
      </c>
      <c r="E8" s="104">
        <v>6008.61</v>
      </c>
      <c r="F8" s="104">
        <v>17</v>
      </c>
      <c r="G8" s="66">
        <f t="shared" si="0"/>
        <v>5349.32</v>
      </c>
      <c r="H8" s="60">
        <f t="shared" si="3"/>
        <v>88.77640604021833</v>
      </c>
      <c r="I8" s="52">
        <f t="shared" si="1"/>
        <v>106</v>
      </c>
      <c r="J8" s="78">
        <f t="shared" si="4"/>
        <v>676.29</v>
      </c>
      <c r="K8" s="50">
        <v>676.29</v>
      </c>
      <c r="L8" s="50">
        <v>0</v>
      </c>
      <c r="M8" s="89">
        <f t="shared" si="5"/>
        <v>11.223593959781667</v>
      </c>
      <c r="N8" s="100">
        <v>13</v>
      </c>
      <c r="O8" s="106" t="s">
        <v>261</v>
      </c>
    </row>
    <row r="9" spans="1:15" ht="12.75">
      <c r="A9" s="38">
        <v>5</v>
      </c>
      <c r="B9" s="102" t="s">
        <v>7</v>
      </c>
      <c r="C9" s="35">
        <f t="shared" si="2"/>
        <v>4585.52</v>
      </c>
      <c r="D9" s="103">
        <v>90</v>
      </c>
      <c r="E9" s="104">
        <v>4585.52</v>
      </c>
      <c r="F9" s="104">
        <v>0</v>
      </c>
      <c r="G9" s="66">
        <f t="shared" si="0"/>
        <v>3939.6200000000003</v>
      </c>
      <c r="H9" s="50">
        <f t="shared" si="3"/>
        <v>85.91435649610077</v>
      </c>
      <c r="I9" s="52">
        <f t="shared" si="1"/>
        <v>78</v>
      </c>
      <c r="J9" s="78">
        <f t="shared" si="4"/>
        <v>645.9</v>
      </c>
      <c r="K9" s="50">
        <v>645.9</v>
      </c>
      <c r="L9" s="50">
        <v>0</v>
      </c>
      <c r="M9" s="99">
        <f t="shared" si="5"/>
        <v>14.085643503899234</v>
      </c>
      <c r="N9" s="100">
        <v>12</v>
      </c>
      <c r="O9" s="107" t="s">
        <v>203</v>
      </c>
    </row>
    <row r="10" spans="1:15" ht="12.75">
      <c r="A10" s="38">
        <v>6</v>
      </c>
      <c r="B10" s="102" t="s">
        <v>8</v>
      </c>
      <c r="C10" s="35">
        <f t="shared" si="2"/>
        <v>4600.06</v>
      </c>
      <c r="D10" s="103">
        <v>90</v>
      </c>
      <c r="E10" s="104">
        <v>4600.06</v>
      </c>
      <c r="F10" s="104">
        <v>0</v>
      </c>
      <c r="G10" s="66">
        <f t="shared" si="0"/>
        <v>4029.7500000000005</v>
      </c>
      <c r="H10" s="50">
        <f t="shared" si="3"/>
        <v>87.60211823324043</v>
      </c>
      <c r="I10" s="52">
        <f t="shared" si="1"/>
        <v>79</v>
      </c>
      <c r="J10" s="78">
        <f t="shared" si="4"/>
        <v>570.31</v>
      </c>
      <c r="K10" s="50">
        <v>570.31</v>
      </c>
      <c r="L10" s="50">
        <v>0</v>
      </c>
      <c r="M10" s="99">
        <f t="shared" si="5"/>
        <v>12.397881766759568</v>
      </c>
      <c r="N10" s="100">
        <v>11</v>
      </c>
      <c r="O10" s="107" t="s">
        <v>237</v>
      </c>
    </row>
    <row r="11" spans="1:15" ht="12.75">
      <c r="A11" s="38">
        <v>7</v>
      </c>
      <c r="B11" s="102" t="s">
        <v>9</v>
      </c>
      <c r="C11" s="35">
        <f t="shared" si="2"/>
        <v>1079.58</v>
      </c>
      <c r="D11" s="103">
        <v>15</v>
      </c>
      <c r="E11" s="104">
        <v>905.88</v>
      </c>
      <c r="F11" s="104">
        <v>173.7</v>
      </c>
      <c r="G11" s="66">
        <f t="shared" si="0"/>
        <v>860.92</v>
      </c>
      <c r="H11" s="60">
        <f t="shared" si="3"/>
        <v>79.74582708090183</v>
      </c>
      <c r="I11" s="52">
        <f t="shared" si="1"/>
        <v>12</v>
      </c>
      <c r="J11" s="78">
        <f t="shared" si="4"/>
        <v>218.66</v>
      </c>
      <c r="K11" s="50">
        <v>218.66</v>
      </c>
      <c r="L11" s="50">
        <v>0</v>
      </c>
      <c r="M11" s="89">
        <f t="shared" si="5"/>
        <v>20.254172919098167</v>
      </c>
      <c r="N11" s="100">
        <v>3</v>
      </c>
      <c r="O11" s="107" t="s">
        <v>197</v>
      </c>
    </row>
    <row r="12" spans="1:15" s="76" customFormat="1" ht="12.75">
      <c r="A12" s="38">
        <v>8</v>
      </c>
      <c r="B12" s="108" t="s">
        <v>10</v>
      </c>
      <c r="C12" s="35">
        <f t="shared" si="2"/>
        <v>630.26</v>
      </c>
      <c r="D12" s="64">
        <v>12</v>
      </c>
      <c r="E12" s="51">
        <v>630.26</v>
      </c>
      <c r="F12" s="51">
        <v>0</v>
      </c>
      <c r="G12" s="66">
        <f t="shared" si="0"/>
        <v>630.26</v>
      </c>
      <c r="H12" s="50">
        <f t="shared" si="3"/>
        <v>100</v>
      </c>
      <c r="I12" s="52">
        <f t="shared" si="1"/>
        <v>12</v>
      </c>
      <c r="J12" s="78">
        <f t="shared" si="4"/>
        <v>0</v>
      </c>
      <c r="K12" s="50">
        <v>0</v>
      </c>
      <c r="L12" s="50">
        <v>0</v>
      </c>
      <c r="M12" s="99">
        <f t="shared" si="5"/>
        <v>0</v>
      </c>
      <c r="N12" s="100">
        <v>0</v>
      </c>
      <c r="O12" s="37" t="s">
        <v>172</v>
      </c>
    </row>
    <row r="13" spans="1:15" ht="12.75">
      <c r="A13" s="38">
        <v>9</v>
      </c>
      <c r="B13" s="33" t="s">
        <v>11</v>
      </c>
      <c r="C13" s="35">
        <f t="shared" si="2"/>
        <v>2567.09</v>
      </c>
      <c r="D13" s="64">
        <v>60</v>
      </c>
      <c r="E13" s="51">
        <v>2567.09</v>
      </c>
      <c r="F13" s="51">
        <v>0</v>
      </c>
      <c r="G13" s="66">
        <f t="shared" si="0"/>
        <v>2245.19</v>
      </c>
      <c r="H13" s="50">
        <f t="shared" si="3"/>
        <v>87.46050976007854</v>
      </c>
      <c r="I13" s="52">
        <f t="shared" si="1"/>
        <v>51</v>
      </c>
      <c r="J13" s="78">
        <f t="shared" si="4"/>
        <v>321.9</v>
      </c>
      <c r="K13" s="50">
        <v>321.9</v>
      </c>
      <c r="L13" s="50">
        <v>0</v>
      </c>
      <c r="M13" s="99">
        <f t="shared" si="5"/>
        <v>12.539490239921463</v>
      </c>
      <c r="N13" s="100">
        <v>9</v>
      </c>
      <c r="O13" s="107" t="s">
        <v>216</v>
      </c>
    </row>
    <row r="14" spans="1:15" ht="12.75">
      <c r="A14" s="38">
        <v>10</v>
      </c>
      <c r="B14" s="33" t="s">
        <v>12</v>
      </c>
      <c r="C14" s="35">
        <f t="shared" si="2"/>
        <v>623.36</v>
      </c>
      <c r="D14" s="64">
        <v>12</v>
      </c>
      <c r="E14" s="51">
        <v>623.36</v>
      </c>
      <c r="F14" s="51">
        <v>0</v>
      </c>
      <c r="G14" s="66">
        <f t="shared" si="0"/>
        <v>576.66</v>
      </c>
      <c r="H14" s="60">
        <f t="shared" si="3"/>
        <v>92.50834188911703</v>
      </c>
      <c r="I14" s="52">
        <f t="shared" si="1"/>
        <v>11</v>
      </c>
      <c r="J14" s="78">
        <f t="shared" si="4"/>
        <v>46.7</v>
      </c>
      <c r="K14" s="50">
        <v>46.7</v>
      </c>
      <c r="L14" s="50">
        <v>0</v>
      </c>
      <c r="M14" s="89">
        <f t="shared" si="5"/>
        <v>7.491658110882966</v>
      </c>
      <c r="N14" s="100">
        <v>1</v>
      </c>
      <c r="O14" s="107">
        <v>5</v>
      </c>
    </row>
    <row r="15" spans="1:15" ht="12.75">
      <c r="A15" s="38">
        <v>11</v>
      </c>
      <c r="B15" s="33" t="s">
        <v>13</v>
      </c>
      <c r="C15" s="35">
        <f t="shared" si="2"/>
        <v>3408.43</v>
      </c>
      <c r="D15" s="64">
        <v>70</v>
      </c>
      <c r="E15" s="51">
        <v>3408.43</v>
      </c>
      <c r="F15" s="51">
        <v>0</v>
      </c>
      <c r="G15" s="66">
        <f t="shared" si="0"/>
        <v>3149.8599999999997</v>
      </c>
      <c r="H15" s="50">
        <f t="shared" si="3"/>
        <v>92.41380929049444</v>
      </c>
      <c r="I15" s="52">
        <f t="shared" si="1"/>
        <v>65.5</v>
      </c>
      <c r="J15" s="78">
        <f t="shared" si="4"/>
        <v>258.57</v>
      </c>
      <c r="K15" s="50">
        <v>258.57</v>
      </c>
      <c r="L15" s="50">
        <v>0</v>
      </c>
      <c r="M15" s="99">
        <f t="shared" si="5"/>
        <v>7.5861907095055585</v>
      </c>
      <c r="N15" s="100">
        <v>4.5</v>
      </c>
      <c r="O15" s="107" t="s">
        <v>262</v>
      </c>
    </row>
    <row r="16" spans="1:15" ht="12.75">
      <c r="A16" s="38">
        <v>12</v>
      </c>
      <c r="B16" s="33" t="s">
        <v>14</v>
      </c>
      <c r="C16" s="35">
        <f t="shared" si="2"/>
        <v>725.2</v>
      </c>
      <c r="D16" s="64">
        <v>12</v>
      </c>
      <c r="E16" s="51">
        <v>725.2</v>
      </c>
      <c r="F16" s="51">
        <v>0</v>
      </c>
      <c r="G16" s="66">
        <f t="shared" si="0"/>
        <v>661</v>
      </c>
      <c r="H16" s="50">
        <f t="shared" si="3"/>
        <v>91.14726971869828</v>
      </c>
      <c r="I16" s="52">
        <f t="shared" si="1"/>
        <v>11</v>
      </c>
      <c r="J16" s="78">
        <f t="shared" si="4"/>
        <v>64.2</v>
      </c>
      <c r="K16" s="50">
        <v>64.2</v>
      </c>
      <c r="L16" s="50">
        <v>0</v>
      </c>
      <c r="M16" s="99">
        <f t="shared" si="5"/>
        <v>8.852730281301717</v>
      </c>
      <c r="N16" s="100">
        <v>1</v>
      </c>
      <c r="O16" s="37">
        <v>5</v>
      </c>
    </row>
    <row r="17" spans="1:15" ht="12.75">
      <c r="A17" s="38">
        <v>13</v>
      </c>
      <c r="B17" s="33" t="s">
        <v>15</v>
      </c>
      <c r="C17" s="35">
        <f t="shared" si="2"/>
        <v>641.96</v>
      </c>
      <c r="D17" s="64">
        <v>12</v>
      </c>
      <c r="E17" s="51">
        <v>641.96</v>
      </c>
      <c r="F17" s="51">
        <v>0</v>
      </c>
      <c r="G17" s="66">
        <f t="shared" si="0"/>
        <v>577.86</v>
      </c>
      <c r="H17" s="60">
        <f t="shared" si="3"/>
        <v>90.01495420275405</v>
      </c>
      <c r="I17" s="52">
        <f t="shared" si="1"/>
        <v>11</v>
      </c>
      <c r="J17" s="78">
        <f t="shared" si="4"/>
        <v>64.1</v>
      </c>
      <c r="K17" s="50">
        <v>64.1</v>
      </c>
      <c r="L17" s="50">
        <v>0</v>
      </c>
      <c r="M17" s="89">
        <f t="shared" si="5"/>
        <v>9.985045797245945</v>
      </c>
      <c r="N17" s="100">
        <v>1</v>
      </c>
      <c r="O17" s="37">
        <v>1</v>
      </c>
    </row>
    <row r="18" spans="1:15" ht="12.75">
      <c r="A18" s="38">
        <v>14</v>
      </c>
      <c r="B18" s="33" t="s">
        <v>16</v>
      </c>
      <c r="C18" s="35">
        <f t="shared" si="2"/>
        <v>638.62</v>
      </c>
      <c r="D18" s="64">
        <v>12</v>
      </c>
      <c r="E18" s="51">
        <v>638.62</v>
      </c>
      <c r="F18" s="51">
        <v>0</v>
      </c>
      <c r="G18" s="66">
        <f t="shared" si="0"/>
        <v>638.62</v>
      </c>
      <c r="H18" s="50">
        <f t="shared" si="3"/>
        <v>100</v>
      </c>
      <c r="I18" s="52">
        <f t="shared" si="1"/>
        <v>12</v>
      </c>
      <c r="J18" s="78">
        <f t="shared" si="4"/>
        <v>0</v>
      </c>
      <c r="K18" s="50">
        <v>0</v>
      </c>
      <c r="L18" s="50">
        <v>0</v>
      </c>
      <c r="M18" s="99">
        <f t="shared" si="5"/>
        <v>0</v>
      </c>
      <c r="N18" s="100">
        <v>0</v>
      </c>
      <c r="O18" s="37" t="s">
        <v>172</v>
      </c>
    </row>
    <row r="19" spans="1:15" ht="12.75">
      <c r="A19" s="38">
        <v>15</v>
      </c>
      <c r="B19" s="33" t="s">
        <v>17</v>
      </c>
      <c r="C19" s="35">
        <f t="shared" si="2"/>
        <v>721</v>
      </c>
      <c r="D19" s="64">
        <v>12</v>
      </c>
      <c r="E19" s="51">
        <v>721</v>
      </c>
      <c r="F19" s="51">
        <v>0</v>
      </c>
      <c r="G19" s="66">
        <f t="shared" si="0"/>
        <v>634.92</v>
      </c>
      <c r="H19" s="50">
        <f t="shared" si="3"/>
        <v>88.06102635228848</v>
      </c>
      <c r="I19" s="52">
        <f t="shared" si="1"/>
        <v>10.7</v>
      </c>
      <c r="J19" s="78">
        <f t="shared" si="4"/>
        <v>86.08</v>
      </c>
      <c r="K19" s="50">
        <v>86.08</v>
      </c>
      <c r="L19" s="50">
        <v>0</v>
      </c>
      <c r="M19" s="99">
        <f t="shared" si="5"/>
        <v>11.93897364771152</v>
      </c>
      <c r="N19" s="100">
        <v>1.3</v>
      </c>
      <c r="O19" s="107" t="s">
        <v>247</v>
      </c>
    </row>
    <row r="20" spans="1:15" ht="12.75">
      <c r="A20" s="38">
        <v>16</v>
      </c>
      <c r="B20" s="33" t="s">
        <v>18</v>
      </c>
      <c r="C20" s="35">
        <f t="shared" si="2"/>
        <v>1521.77</v>
      </c>
      <c r="D20" s="64">
        <v>36</v>
      </c>
      <c r="E20" s="51">
        <v>1521.77</v>
      </c>
      <c r="F20" s="51">
        <v>0</v>
      </c>
      <c r="G20" s="66">
        <f t="shared" si="0"/>
        <v>1366.26</v>
      </c>
      <c r="H20" s="60">
        <f t="shared" si="3"/>
        <v>89.78097872871722</v>
      </c>
      <c r="I20" s="52">
        <f t="shared" si="1"/>
        <v>32</v>
      </c>
      <c r="J20" s="78">
        <f t="shared" si="4"/>
        <v>155.51</v>
      </c>
      <c r="K20" s="50">
        <v>155.51</v>
      </c>
      <c r="L20" s="50">
        <v>0</v>
      </c>
      <c r="M20" s="89">
        <f t="shared" si="5"/>
        <v>10.219021271282784</v>
      </c>
      <c r="N20" s="100">
        <v>4</v>
      </c>
      <c r="O20" s="107" t="s">
        <v>238</v>
      </c>
    </row>
    <row r="21" spans="1:15" ht="12.75">
      <c r="A21" s="38">
        <v>17</v>
      </c>
      <c r="B21" s="33" t="s">
        <v>19</v>
      </c>
      <c r="C21" s="35">
        <f>E21+F21</f>
        <v>1500.91</v>
      </c>
      <c r="D21" s="64">
        <v>36</v>
      </c>
      <c r="E21" s="51">
        <v>1500.91</v>
      </c>
      <c r="F21" s="51">
        <v>0</v>
      </c>
      <c r="G21" s="66">
        <f t="shared" si="0"/>
        <v>1344.5</v>
      </c>
      <c r="H21" s="50">
        <f t="shared" si="3"/>
        <v>89.57898874682691</v>
      </c>
      <c r="I21" s="52">
        <f t="shared" si="1"/>
        <v>32</v>
      </c>
      <c r="J21" s="78">
        <f t="shared" si="4"/>
        <v>156.41</v>
      </c>
      <c r="K21" s="50">
        <v>156.41</v>
      </c>
      <c r="L21" s="50">
        <v>0</v>
      </c>
      <c r="M21" s="99">
        <f t="shared" si="5"/>
        <v>10.421011253173091</v>
      </c>
      <c r="N21" s="100">
        <v>4</v>
      </c>
      <c r="O21" s="109" t="s">
        <v>239</v>
      </c>
    </row>
    <row r="22" spans="1:15" ht="12.75">
      <c r="A22" s="38">
        <v>18</v>
      </c>
      <c r="B22" s="33" t="s">
        <v>184</v>
      </c>
      <c r="C22" s="35">
        <f t="shared" si="2"/>
        <v>226.9</v>
      </c>
      <c r="D22" s="64">
        <v>6</v>
      </c>
      <c r="E22" s="51">
        <v>226.9</v>
      </c>
      <c r="F22" s="51">
        <v>0</v>
      </c>
      <c r="G22" s="66">
        <f t="shared" si="0"/>
        <v>150.2</v>
      </c>
      <c r="H22" s="50">
        <f t="shared" si="3"/>
        <v>66.19656236227412</v>
      </c>
      <c r="I22" s="52">
        <f t="shared" si="1"/>
        <v>4</v>
      </c>
      <c r="J22" s="78">
        <f t="shared" si="4"/>
        <v>76.7</v>
      </c>
      <c r="K22" s="50">
        <v>76.7</v>
      </c>
      <c r="L22" s="50">
        <v>0</v>
      </c>
      <c r="M22" s="99">
        <f t="shared" si="5"/>
        <v>33.80343763772588</v>
      </c>
      <c r="N22" s="100">
        <v>2</v>
      </c>
      <c r="O22" s="109" t="s">
        <v>213</v>
      </c>
    </row>
    <row r="23" spans="1:15" ht="12.75">
      <c r="A23" s="38">
        <v>19</v>
      </c>
      <c r="B23" s="33" t="s">
        <v>20</v>
      </c>
      <c r="C23" s="35">
        <f t="shared" si="2"/>
        <v>707.3</v>
      </c>
      <c r="D23" s="64">
        <v>12</v>
      </c>
      <c r="E23" s="51">
        <v>707.3</v>
      </c>
      <c r="F23" s="51">
        <v>0</v>
      </c>
      <c r="G23" s="66">
        <f t="shared" si="0"/>
        <v>666.4799999999999</v>
      </c>
      <c r="H23" s="60">
        <f t="shared" si="3"/>
        <v>94.22875724586454</v>
      </c>
      <c r="I23" s="52">
        <f t="shared" si="1"/>
        <v>11</v>
      </c>
      <c r="J23" s="78">
        <f t="shared" si="4"/>
        <v>40.82</v>
      </c>
      <c r="K23" s="50">
        <v>40.82</v>
      </c>
      <c r="L23" s="50">
        <v>0</v>
      </c>
      <c r="M23" s="89">
        <f t="shared" si="5"/>
        <v>5.771242754135457</v>
      </c>
      <c r="N23" s="100">
        <v>1</v>
      </c>
      <c r="O23" s="109" t="s">
        <v>263</v>
      </c>
    </row>
    <row r="24" spans="1:15" ht="12.75">
      <c r="A24" s="38">
        <v>20</v>
      </c>
      <c r="B24" s="33" t="s">
        <v>21</v>
      </c>
      <c r="C24" s="35">
        <f t="shared" si="2"/>
        <v>707.18</v>
      </c>
      <c r="D24" s="64">
        <v>12</v>
      </c>
      <c r="E24" s="51">
        <v>707.18</v>
      </c>
      <c r="F24" s="51">
        <v>0</v>
      </c>
      <c r="G24" s="66">
        <f t="shared" si="0"/>
        <v>532.3699999999999</v>
      </c>
      <c r="H24" s="50">
        <f t="shared" si="3"/>
        <v>75.2806923272717</v>
      </c>
      <c r="I24" s="52">
        <f t="shared" si="1"/>
        <v>9</v>
      </c>
      <c r="J24" s="78">
        <f t="shared" si="4"/>
        <v>174.81</v>
      </c>
      <c r="K24" s="50">
        <v>174.81</v>
      </c>
      <c r="L24" s="50">
        <v>0</v>
      </c>
      <c r="M24" s="99">
        <f t="shared" si="5"/>
        <v>24.719307672728306</v>
      </c>
      <c r="N24" s="100">
        <v>3</v>
      </c>
      <c r="O24" s="109" t="s">
        <v>264</v>
      </c>
    </row>
    <row r="25" spans="1:15" ht="12.75">
      <c r="A25" s="38">
        <v>21</v>
      </c>
      <c r="B25" s="33" t="s">
        <v>22</v>
      </c>
      <c r="C25" s="35">
        <f t="shared" si="2"/>
        <v>711.28</v>
      </c>
      <c r="D25" s="64">
        <v>11</v>
      </c>
      <c r="E25" s="51">
        <v>711.28</v>
      </c>
      <c r="F25" s="51">
        <v>0</v>
      </c>
      <c r="G25" s="66">
        <f t="shared" si="0"/>
        <v>485.92999999999995</v>
      </c>
      <c r="H25" s="50">
        <f t="shared" si="3"/>
        <v>68.3176808008098</v>
      </c>
      <c r="I25" s="52">
        <f>D25-N25</f>
        <v>7</v>
      </c>
      <c r="J25" s="78">
        <f t="shared" si="4"/>
        <v>225.35</v>
      </c>
      <c r="K25" s="50">
        <v>225.35</v>
      </c>
      <c r="L25" s="50">
        <v>0</v>
      </c>
      <c r="M25" s="99">
        <f t="shared" si="5"/>
        <v>31.682319199190204</v>
      </c>
      <c r="N25" s="100">
        <v>4</v>
      </c>
      <c r="O25" s="109" t="s">
        <v>217</v>
      </c>
    </row>
    <row r="26" spans="1:15" ht="12.75">
      <c r="A26" s="38">
        <v>22</v>
      </c>
      <c r="B26" s="33" t="s">
        <v>23</v>
      </c>
      <c r="C26" s="35">
        <f t="shared" si="2"/>
        <v>398.1</v>
      </c>
      <c r="D26" s="64">
        <v>8</v>
      </c>
      <c r="E26" s="51">
        <v>398.1</v>
      </c>
      <c r="F26" s="51">
        <v>0</v>
      </c>
      <c r="G26" s="66">
        <f t="shared" si="0"/>
        <v>350.70000000000005</v>
      </c>
      <c r="H26" s="60">
        <f t="shared" si="3"/>
        <v>88.09344385832706</v>
      </c>
      <c r="I26" s="52">
        <f t="shared" si="1"/>
        <v>7</v>
      </c>
      <c r="J26" s="78">
        <f t="shared" si="4"/>
        <v>47.4</v>
      </c>
      <c r="K26" s="50">
        <v>47.4</v>
      </c>
      <c r="L26" s="50">
        <v>0</v>
      </c>
      <c r="M26" s="89">
        <f t="shared" si="5"/>
        <v>11.906556141672937</v>
      </c>
      <c r="N26" s="100">
        <v>1</v>
      </c>
      <c r="O26" s="109">
        <v>5</v>
      </c>
    </row>
    <row r="27" spans="1:15" ht="12.75">
      <c r="A27" s="38">
        <v>23</v>
      </c>
      <c r="B27" s="33" t="s">
        <v>24</v>
      </c>
      <c r="C27" s="35">
        <f t="shared" si="2"/>
        <v>884.78</v>
      </c>
      <c r="D27" s="64">
        <v>10</v>
      </c>
      <c r="E27" s="51">
        <v>669.28</v>
      </c>
      <c r="F27" s="51">
        <v>215.5</v>
      </c>
      <c r="G27" s="66">
        <f t="shared" si="0"/>
        <v>804</v>
      </c>
      <c r="H27" s="50">
        <f t="shared" si="3"/>
        <v>90.87004679129276</v>
      </c>
      <c r="I27" s="52">
        <f t="shared" si="1"/>
        <v>9</v>
      </c>
      <c r="J27" s="78">
        <f t="shared" si="4"/>
        <v>80.78</v>
      </c>
      <c r="K27" s="50">
        <v>80.78</v>
      </c>
      <c r="L27" s="50">
        <v>0</v>
      </c>
      <c r="M27" s="99">
        <f t="shared" si="5"/>
        <v>9.129953208707235</v>
      </c>
      <c r="N27" s="100">
        <v>1</v>
      </c>
      <c r="O27" s="109">
        <v>9</v>
      </c>
    </row>
    <row r="28" spans="1:15" ht="12.75">
      <c r="A28" s="38">
        <v>24</v>
      </c>
      <c r="B28" s="33" t="s">
        <v>25</v>
      </c>
      <c r="C28" s="35">
        <f t="shared" si="2"/>
        <v>715.79</v>
      </c>
      <c r="D28" s="64">
        <v>12</v>
      </c>
      <c r="E28" s="51">
        <v>715.79</v>
      </c>
      <c r="F28" s="51">
        <v>0</v>
      </c>
      <c r="G28" s="66">
        <f t="shared" si="0"/>
        <v>669.1999999999999</v>
      </c>
      <c r="H28" s="50">
        <f t="shared" si="3"/>
        <v>93.49110772712666</v>
      </c>
      <c r="I28" s="52">
        <f t="shared" si="1"/>
        <v>11</v>
      </c>
      <c r="J28" s="78">
        <f t="shared" si="4"/>
        <v>46.59</v>
      </c>
      <c r="K28" s="50">
        <v>46.59</v>
      </c>
      <c r="L28" s="50">
        <v>0</v>
      </c>
      <c r="M28" s="99">
        <f t="shared" si="5"/>
        <v>6.508892272873339</v>
      </c>
      <c r="N28" s="100">
        <v>1</v>
      </c>
      <c r="O28" s="109">
        <v>3</v>
      </c>
    </row>
    <row r="29" spans="1:15" ht="12.75">
      <c r="A29" s="38">
        <v>25</v>
      </c>
      <c r="B29" s="33" t="s">
        <v>26</v>
      </c>
      <c r="C29" s="35">
        <f t="shared" si="2"/>
        <v>634.2</v>
      </c>
      <c r="D29" s="64">
        <v>12</v>
      </c>
      <c r="E29" s="51">
        <v>634.2</v>
      </c>
      <c r="F29" s="51">
        <v>0</v>
      </c>
      <c r="G29" s="66">
        <f t="shared" si="0"/>
        <v>572.1</v>
      </c>
      <c r="H29" s="60">
        <f t="shared" si="3"/>
        <v>90.2081362346263</v>
      </c>
      <c r="I29" s="52">
        <f t="shared" si="1"/>
        <v>11</v>
      </c>
      <c r="J29" s="78">
        <f t="shared" si="4"/>
        <v>62.1</v>
      </c>
      <c r="K29" s="50">
        <v>62.1</v>
      </c>
      <c r="L29" s="50">
        <v>0</v>
      </c>
      <c r="M29" s="89">
        <f t="shared" si="5"/>
        <v>9.791863765373705</v>
      </c>
      <c r="N29" s="100">
        <v>1</v>
      </c>
      <c r="O29" s="109">
        <v>9</v>
      </c>
    </row>
    <row r="30" spans="1:15" ht="12.75">
      <c r="A30" s="38">
        <v>26</v>
      </c>
      <c r="B30" s="33" t="s">
        <v>27</v>
      </c>
      <c r="C30" s="35">
        <f t="shared" si="2"/>
        <v>610.53</v>
      </c>
      <c r="D30" s="64">
        <v>12</v>
      </c>
      <c r="E30" s="51">
        <v>610.53</v>
      </c>
      <c r="F30" s="51">
        <v>0</v>
      </c>
      <c r="G30" s="66">
        <f t="shared" si="0"/>
        <v>504.5</v>
      </c>
      <c r="H30" s="50">
        <f t="shared" si="3"/>
        <v>82.63312204150492</v>
      </c>
      <c r="I30" s="52">
        <f t="shared" si="1"/>
        <v>10</v>
      </c>
      <c r="J30" s="78">
        <f t="shared" si="4"/>
        <v>106.03</v>
      </c>
      <c r="K30" s="50">
        <v>106.03</v>
      </c>
      <c r="L30" s="50">
        <v>0</v>
      </c>
      <c r="M30" s="99">
        <f t="shared" si="5"/>
        <v>17.36687795849508</v>
      </c>
      <c r="N30" s="100">
        <v>2</v>
      </c>
      <c r="O30" s="109" t="s">
        <v>198</v>
      </c>
    </row>
    <row r="31" spans="1:15" ht="12.75">
      <c r="A31" s="38">
        <v>27</v>
      </c>
      <c r="B31" s="33" t="s">
        <v>28</v>
      </c>
      <c r="C31" s="35">
        <f t="shared" si="2"/>
        <v>1059.88</v>
      </c>
      <c r="D31" s="64">
        <v>18</v>
      </c>
      <c r="E31" s="51">
        <v>1059.88</v>
      </c>
      <c r="F31" s="51">
        <v>0</v>
      </c>
      <c r="G31" s="66">
        <f t="shared" si="0"/>
        <v>863.5500000000001</v>
      </c>
      <c r="H31" s="50">
        <f t="shared" si="3"/>
        <v>81.47620485337963</v>
      </c>
      <c r="I31" s="52">
        <f t="shared" si="1"/>
        <v>15</v>
      </c>
      <c r="J31" s="78">
        <f t="shared" si="4"/>
        <v>196.33</v>
      </c>
      <c r="K31" s="50">
        <v>196.33</v>
      </c>
      <c r="L31" s="50">
        <v>0</v>
      </c>
      <c r="M31" s="99">
        <f t="shared" si="5"/>
        <v>18.523795146620373</v>
      </c>
      <c r="N31" s="100">
        <v>3</v>
      </c>
      <c r="O31" s="109" t="s">
        <v>199</v>
      </c>
    </row>
    <row r="32" spans="1:15" ht="12.75">
      <c r="A32" s="38">
        <v>28</v>
      </c>
      <c r="B32" s="33" t="s">
        <v>29</v>
      </c>
      <c r="C32" s="35">
        <f t="shared" si="2"/>
        <v>600.55</v>
      </c>
      <c r="D32" s="64">
        <v>12</v>
      </c>
      <c r="E32" s="51">
        <v>600.55</v>
      </c>
      <c r="F32" s="51">
        <v>0</v>
      </c>
      <c r="G32" s="66">
        <f t="shared" si="0"/>
        <v>519.15</v>
      </c>
      <c r="H32" s="60">
        <f t="shared" si="3"/>
        <v>86.44575805511614</v>
      </c>
      <c r="I32" s="52">
        <f t="shared" si="1"/>
        <v>10.4</v>
      </c>
      <c r="J32" s="78">
        <f t="shared" si="4"/>
        <v>81.4</v>
      </c>
      <c r="K32" s="50">
        <v>81.4</v>
      </c>
      <c r="L32" s="50">
        <v>0</v>
      </c>
      <c r="M32" s="89">
        <f t="shared" si="5"/>
        <v>13.554241944883856</v>
      </c>
      <c r="N32" s="100">
        <v>1.6</v>
      </c>
      <c r="O32" s="109" t="s">
        <v>218</v>
      </c>
    </row>
    <row r="33" spans="1:15" ht="12.75">
      <c r="A33" s="38">
        <v>29</v>
      </c>
      <c r="B33" s="33" t="s">
        <v>30</v>
      </c>
      <c r="C33" s="35">
        <f t="shared" si="2"/>
        <v>618.67</v>
      </c>
      <c r="D33" s="64">
        <v>12</v>
      </c>
      <c r="E33" s="51">
        <v>618.67</v>
      </c>
      <c r="F33" s="51">
        <v>0</v>
      </c>
      <c r="G33" s="66">
        <f t="shared" si="0"/>
        <v>442.47999999999996</v>
      </c>
      <c r="H33" s="50">
        <f t="shared" si="3"/>
        <v>71.521166373026</v>
      </c>
      <c r="I33" s="52">
        <f t="shared" si="1"/>
        <v>9</v>
      </c>
      <c r="J33" s="78">
        <f t="shared" si="4"/>
        <v>176.19</v>
      </c>
      <c r="K33" s="50">
        <v>176.19</v>
      </c>
      <c r="L33" s="50">
        <v>0</v>
      </c>
      <c r="M33" s="99">
        <f t="shared" si="5"/>
        <v>28.478833626973994</v>
      </c>
      <c r="N33" s="100">
        <v>3</v>
      </c>
      <c r="O33" s="109" t="s">
        <v>265</v>
      </c>
    </row>
    <row r="34" spans="1:15" ht="12.75">
      <c r="A34" s="38">
        <v>30</v>
      </c>
      <c r="B34" s="33" t="s">
        <v>31</v>
      </c>
      <c r="C34" s="35">
        <f t="shared" si="2"/>
        <v>1053.05</v>
      </c>
      <c r="D34" s="64">
        <v>14</v>
      </c>
      <c r="E34" s="51">
        <v>842.05</v>
      </c>
      <c r="F34" s="51">
        <v>211</v>
      </c>
      <c r="G34" s="66">
        <f t="shared" si="0"/>
        <v>984.0999999999999</v>
      </c>
      <c r="H34" s="50">
        <f t="shared" si="3"/>
        <v>93.45235268980579</v>
      </c>
      <c r="I34" s="52">
        <f t="shared" si="1"/>
        <v>11.7</v>
      </c>
      <c r="J34" s="78">
        <f t="shared" si="4"/>
        <v>68.95</v>
      </c>
      <c r="K34" s="50">
        <v>68.95</v>
      </c>
      <c r="L34" s="50">
        <v>0</v>
      </c>
      <c r="M34" s="99">
        <f t="shared" si="5"/>
        <v>6.547647310194208</v>
      </c>
      <c r="N34" s="100">
        <v>2.3</v>
      </c>
      <c r="O34" s="109" t="s">
        <v>219</v>
      </c>
    </row>
    <row r="35" spans="1:15" ht="12.75">
      <c r="A35" s="38">
        <v>31</v>
      </c>
      <c r="B35" s="33" t="s">
        <v>32</v>
      </c>
      <c r="C35" s="35">
        <f t="shared" si="2"/>
        <v>723.28</v>
      </c>
      <c r="D35" s="64">
        <v>12</v>
      </c>
      <c r="E35" s="51">
        <v>723.28</v>
      </c>
      <c r="F35" s="51">
        <v>0</v>
      </c>
      <c r="G35" s="66">
        <f t="shared" si="0"/>
        <v>598.13</v>
      </c>
      <c r="H35" s="60">
        <f t="shared" si="3"/>
        <v>82.69688087600929</v>
      </c>
      <c r="I35" s="52">
        <f t="shared" si="1"/>
        <v>10</v>
      </c>
      <c r="J35" s="78">
        <f t="shared" si="4"/>
        <v>125.15</v>
      </c>
      <c r="K35" s="50">
        <v>125.15</v>
      </c>
      <c r="L35" s="50">
        <v>0</v>
      </c>
      <c r="M35" s="89">
        <f t="shared" si="5"/>
        <v>17.30311912399071</v>
      </c>
      <c r="N35" s="100">
        <v>2</v>
      </c>
      <c r="O35" s="109" t="s">
        <v>166</v>
      </c>
    </row>
    <row r="36" spans="1:15" ht="12.75">
      <c r="A36" s="38">
        <v>32</v>
      </c>
      <c r="B36" s="33" t="s">
        <v>33</v>
      </c>
      <c r="C36" s="35">
        <f t="shared" si="2"/>
        <v>712</v>
      </c>
      <c r="D36" s="64">
        <v>16</v>
      </c>
      <c r="E36" s="51">
        <v>712</v>
      </c>
      <c r="F36" s="51">
        <v>0</v>
      </c>
      <c r="G36" s="66">
        <f t="shared" si="0"/>
        <v>567.88</v>
      </c>
      <c r="H36" s="50">
        <f t="shared" si="3"/>
        <v>79.75842696629213</v>
      </c>
      <c r="I36" s="52">
        <f t="shared" si="1"/>
        <v>13</v>
      </c>
      <c r="J36" s="78">
        <f t="shared" si="4"/>
        <v>144.12</v>
      </c>
      <c r="K36" s="50">
        <v>144.12</v>
      </c>
      <c r="L36" s="50">
        <v>0</v>
      </c>
      <c r="M36" s="99">
        <f t="shared" si="5"/>
        <v>20.241573033707866</v>
      </c>
      <c r="N36" s="100">
        <v>3</v>
      </c>
      <c r="O36" s="109" t="s">
        <v>167</v>
      </c>
    </row>
    <row r="37" spans="1:15" ht="12.75">
      <c r="A37" s="38">
        <v>33</v>
      </c>
      <c r="B37" s="33" t="s">
        <v>34</v>
      </c>
      <c r="C37" s="35">
        <f t="shared" si="2"/>
        <v>4555.23</v>
      </c>
      <c r="D37" s="64">
        <v>100</v>
      </c>
      <c r="E37" s="51">
        <v>4555.23</v>
      </c>
      <c r="F37" s="51">
        <v>0</v>
      </c>
      <c r="G37" s="66">
        <f aca="true" t="shared" si="6" ref="G37:G68">C37-J37</f>
        <v>4216.219999999999</v>
      </c>
      <c r="H37" s="50">
        <f t="shared" si="3"/>
        <v>92.55778522709062</v>
      </c>
      <c r="I37" s="52">
        <f aca="true" t="shared" si="7" ref="I37:I68">D37-N37</f>
        <v>93</v>
      </c>
      <c r="J37" s="78">
        <f t="shared" si="4"/>
        <v>339.01</v>
      </c>
      <c r="K37" s="50">
        <v>339.01</v>
      </c>
      <c r="L37" s="50">
        <v>0</v>
      </c>
      <c r="M37" s="99">
        <f t="shared" si="5"/>
        <v>7.442214772909381</v>
      </c>
      <c r="N37" s="100">
        <v>7</v>
      </c>
      <c r="O37" s="109" t="s">
        <v>266</v>
      </c>
    </row>
    <row r="38" spans="1:15" ht="12.75">
      <c r="A38" s="38">
        <v>34</v>
      </c>
      <c r="B38" s="33" t="s">
        <v>35</v>
      </c>
      <c r="C38" s="35">
        <f t="shared" si="2"/>
        <v>703.62</v>
      </c>
      <c r="D38" s="64">
        <v>16</v>
      </c>
      <c r="E38" s="51">
        <v>703.62</v>
      </c>
      <c r="F38" s="51">
        <v>0</v>
      </c>
      <c r="G38" s="66">
        <f t="shared" si="6"/>
        <v>561.72</v>
      </c>
      <c r="H38" s="60">
        <f t="shared" si="3"/>
        <v>79.83286433017823</v>
      </c>
      <c r="I38" s="52">
        <f t="shared" si="7"/>
        <v>13</v>
      </c>
      <c r="J38" s="78">
        <f t="shared" si="4"/>
        <v>141.9</v>
      </c>
      <c r="K38" s="50">
        <v>141.9</v>
      </c>
      <c r="L38" s="50">
        <v>0</v>
      </c>
      <c r="M38" s="89">
        <f t="shared" si="5"/>
        <v>20.167135669821775</v>
      </c>
      <c r="N38" s="100">
        <v>3</v>
      </c>
      <c r="O38" s="109" t="s">
        <v>200</v>
      </c>
    </row>
    <row r="39" spans="1:15" ht="12.75">
      <c r="A39" s="38">
        <v>35</v>
      </c>
      <c r="B39" s="33" t="s">
        <v>36</v>
      </c>
      <c r="C39" s="35">
        <f t="shared" si="2"/>
        <v>721.21</v>
      </c>
      <c r="D39" s="64">
        <v>16</v>
      </c>
      <c r="E39" s="51">
        <v>721.21</v>
      </c>
      <c r="F39" s="51">
        <v>0</v>
      </c>
      <c r="G39" s="66">
        <f t="shared" si="6"/>
        <v>583.33</v>
      </c>
      <c r="H39" s="50">
        <f t="shared" si="3"/>
        <v>80.88212864491618</v>
      </c>
      <c r="I39" s="52">
        <f t="shared" si="7"/>
        <v>13</v>
      </c>
      <c r="J39" s="78">
        <f t="shared" si="4"/>
        <v>137.88</v>
      </c>
      <c r="K39" s="50">
        <v>137.88</v>
      </c>
      <c r="L39" s="50">
        <v>0</v>
      </c>
      <c r="M39" s="99">
        <f t="shared" si="5"/>
        <v>19.11787135508382</v>
      </c>
      <c r="N39" s="100">
        <v>3</v>
      </c>
      <c r="O39" s="109" t="s">
        <v>204</v>
      </c>
    </row>
    <row r="40" spans="1:15" ht="12.75">
      <c r="A40" s="38">
        <v>36</v>
      </c>
      <c r="B40" s="33" t="s">
        <v>37</v>
      </c>
      <c r="C40" s="35">
        <f t="shared" si="2"/>
        <v>639.41</v>
      </c>
      <c r="D40" s="64">
        <v>12</v>
      </c>
      <c r="E40" s="51">
        <v>639.41</v>
      </c>
      <c r="F40" s="51">
        <v>0</v>
      </c>
      <c r="G40" s="66">
        <f t="shared" si="6"/>
        <v>614.56</v>
      </c>
      <c r="H40" s="50">
        <f t="shared" si="3"/>
        <v>96.11360472935986</v>
      </c>
      <c r="I40" s="52">
        <f t="shared" si="7"/>
        <v>11.5</v>
      </c>
      <c r="J40" s="78">
        <f t="shared" si="4"/>
        <v>24.85</v>
      </c>
      <c r="K40" s="105">
        <v>24.85</v>
      </c>
      <c r="L40" s="105">
        <v>0</v>
      </c>
      <c r="M40" s="99">
        <f t="shared" si="5"/>
        <v>3.8863952706401363</v>
      </c>
      <c r="N40" s="100">
        <v>0.5</v>
      </c>
      <c r="O40" s="109" t="s">
        <v>246</v>
      </c>
    </row>
    <row r="41" spans="1:15" ht="12.75">
      <c r="A41" s="38">
        <v>37</v>
      </c>
      <c r="B41" s="32" t="s">
        <v>38</v>
      </c>
      <c r="C41" s="35">
        <f>E41+F41</f>
        <v>648.88</v>
      </c>
      <c r="D41" s="64">
        <v>12</v>
      </c>
      <c r="E41" s="51">
        <v>648.88</v>
      </c>
      <c r="F41" s="51">
        <v>0</v>
      </c>
      <c r="G41" s="66">
        <f t="shared" si="6"/>
        <v>648.88</v>
      </c>
      <c r="H41" s="60">
        <f t="shared" si="3"/>
        <v>100</v>
      </c>
      <c r="I41" s="52">
        <f t="shared" si="7"/>
        <v>12</v>
      </c>
      <c r="J41" s="78">
        <f t="shared" si="4"/>
        <v>0</v>
      </c>
      <c r="K41" s="50">
        <v>0</v>
      </c>
      <c r="L41" s="50">
        <v>0</v>
      </c>
      <c r="M41" s="89">
        <f t="shared" si="5"/>
        <v>0</v>
      </c>
      <c r="N41" s="100">
        <v>0</v>
      </c>
      <c r="O41" s="109" t="s">
        <v>172</v>
      </c>
    </row>
    <row r="42" spans="1:15" ht="12.75">
      <c r="A42" s="38">
        <v>38</v>
      </c>
      <c r="B42" s="32" t="s">
        <v>39</v>
      </c>
      <c r="C42" s="35">
        <f t="shared" si="2"/>
        <v>634.89</v>
      </c>
      <c r="D42" s="64">
        <v>6</v>
      </c>
      <c r="E42" s="51">
        <v>634.89</v>
      </c>
      <c r="F42" s="51">
        <v>0</v>
      </c>
      <c r="G42" s="66">
        <f t="shared" si="6"/>
        <v>552.3199999999999</v>
      </c>
      <c r="H42" s="50">
        <f t="shared" si="3"/>
        <v>86.99459748932885</v>
      </c>
      <c r="I42" s="52">
        <f>D42-N42</f>
        <v>4</v>
      </c>
      <c r="J42" s="78">
        <f t="shared" si="4"/>
        <v>82.57</v>
      </c>
      <c r="K42" s="50">
        <v>82.57</v>
      </c>
      <c r="L42" s="50">
        <v>0</v>
      </c>
      <c r="M42" s="99">
        <f t="shared" si="5"/>
        <v>13.005402510671146</v>
      </c>
      <c r="N42" s="100">
        <v>2</v>
      </c>
      <c r="O42" s="109" t="s">
        <v>267</v>
      </c>
    </row>
    <row r="43" spans="1:15" ht="12.75">
      <c r="A43" s="38">
        <v>39</v>
      </c>
      <c r="B43" s="32" t="s">
        <v>40</v>
      </c>
      <c r="C43" s="35">
        <f t="shared" si="2"/>
        <v>743.92</v>
      </c>
      <c r="D43" s="64">
        <v>12</v>
      </c>
      <c r="E43" s="51">
        <v>743.92</v>
      </c>
      <c r="F43" s="51">
        <v>0</v>
      </c>
      <c r="G43" s="66">
        <f t="shared" si="6"/>
        <v>674.64</v>
      </c>
      <c r="H43" s="50">
        <f t="shared" si="3"/>
        <v>90.6871706635122</v>
      </c>
      <c r="I43" s="52">
        <f t="shared" si="7"/>
        <v>11</v>
      </c>
      <c r="J43" s="78">
        <f t="shared" si="4"/>
        <v>69.28</v>
      </c>
      <c r="K43" s="50">
        <v>69.28</v>
      </c>
      <c r="L43" s="50">
        <v>0</v>
      </c>
      <c r="M43" s="99">
        <f t="shared" si="5"/>
        <v>9.312829336487795</v>
      </c>
      <c r="N43" s="100">
        <v>1</v>
      </c>
      <c r="O43" s="110">
        <v>6</v>
      </c>
    </row>
    <row r="44" spans="1:15" ht="12.75">
      <c r="A44" s="38">
        <v>40</v>
      </c>
      <c r="B44" s="32" t="s">
        <v>41</v>
      </c>
      <c r="C44" s="35">
        <f t="shared" si="2"/>
        <v>640.37</v>
      </c>
      <c r="D44" s="64">
        <v>12</v>
      </c>
      <c r="E44" s="51">
        <v>640.37</v>
      </c>
      <c r="F44" s="51">
        <v>0</v>
      </c>
      <c r="G44" s="66">
        <f t="shared" si="6"/>
        <v>478</v>
      </c>
      <c r="H44" s="60">
        <f t="shared" si="3"/>
        <v>74.64434623733153</v>
      </c>
      <c r="I44" s="52">
        <f t="shared" si="7"/>
        <v>9</v>
      </c>
      <c r="J44" s="78">
        <f t="shared" si="4"/>
        <v>162.37</v>
      </c>
      <c r="K44" s="50">
        <v>162.37</v>
      </c>
      <c r="L44" s="50">
        <v>0</v>
      </c>
      <c r="M44" s="89">
        <f t="shared" si="5"/>
        <v>25.355653762668467</v>
      </c>
      <c r="N44" s="100">
        <v>3</v>
      </c>
      <c r="O44" s="109" t="s">
        <v>220</v>
      </c>
    </row>
    <row r="45" spans="1:15" ht="12.75">
      <c r="A45" s="38">
        <v>41</v>
      </c>
      <c r="B45" s="32" t="s">
        <v>42</v>
      </c>
      <c r="C45" s="35">
        <f t="shared" si="2"/>
        <v>643.52</v>
      </c>
      <c r="D45" s="64">
        <v>12</v>
      </c>
      <c r="E45" s="51">
        <v>643.52</v>
      </c>
      <c r="F45" s="51">
        <v>0</v>
      </c>
      <c r="G45" s="66">
        <f t="shared" si="6"/>
        <v>643.52</v>
      </c>
      <c r="H45" s="50">
        <f t="shared" si="3"/>
        <v>100</v>
      </c>
      <c r="I45" s="52">
        <f t="shared" si="7"/>
        <v>12</v>
      </c>
      <c r="J45" s="78">
        <f t="shared" si="4"/>
        <v>0</v>
      </c>
      <c r="K45" s="105">
        <v>0</v>
      </c>
      <c r="L45" s="105">
        <v>0</v>
      </c>
      <c r="M45" s="99">
        <f t="shared" si="5"/>
        <v>0</v>
      </c>
      <c r="N45" s="100">
        <v>0</v>
      </c>
      <c r="O45" s="109" t="s">
        <v>172</v>
      </c>
    </row>
    <row r="46" spans="1:15" ht="12.75">
      <c r="A46" s="38">
        <v>42</v>
      </c>
      <c r="B46" s="32" t="s">
        <v>43</v>
      </c>
      <c r="C46" s="35">
        <f t="shared" si="2"/>
        <v>641.2</v>
      </c>
      <c r="D46" s="64">
        <v>8</v>
      </c>
      <c r="E46" s="51">
        <v>641.2</v>
      </c>
      <c r="F46" s="51">
        <v>0</v>
      </c>
      <c r="G46" s="66">
        <f t="shared" si="6"/>
        <v>456.94000000000005</v>
      </c>
      <c r="H46" s="50">
        <f t="shared" si="3"/>
        <v>71.26325639426076</v>
      </c>
      <c r="I46" s="52">
        <f t="shared" si="7"/>
        <v>4.5</v>
      </c>
      <c r="J46" s="78">
        <f t="shared" si="4"/>
        <v>184.26</v>
      </c>
      <c r="K46" s="105">
        <v>184.26</v>
      </c>
      <c r="L46" s="105">
        <v>0</v>
      </c>
      <c r="M46" s="99">
        <f t="shared" si="5"/>
        <v>28.736743605739235</v>
      </c>
      <c r="N46" s="100">
        <v>3.5</v>
      </c>
      <c r="O46" s="109" t="s">
        <v>268</v>
      </c>
    </row>
    <row r="47" spans="1:15" ht="12.75">
      <c r="A47" s="38">
        <v>43</v>
      </c>
      <c r="B47" s="32" t="s">
        <v>44</v>
      </c>
      <c r="C47" s="35">
        <f t="shared" si="2"/>
        <v>744.53</v>
      </c>
      <c r="D47" s="64">
        <v>12</v>
      </c>
      <c r="E47" s="51">
        <v>744.53</v>
      </c>
      <c r="F47" s="51">
        <v>0</v>
      </c>
      <c r="G47" s="66">
        <f t="shared" si="6"/>
        <v>721.86</v>
      </c>
      <c r="H47" s="60">
        <f t="shared" si="3"/>
        <v>96.95512605267753</v>
      </c>
      <c r="I47" s="52">
        <f t="shared" si="7"/>
        <v>11.3</v>
      </c>
      <c r="J47" s="78">
        <f t="shared" si="4"/>
        <v>22.67</v>
      </c>
      <c r="K47" s="50">
        <v>22.67</v>
      </c>
      <c r="L47" s="50">
        <v>0</v>
      </c>
      <c r="M47" s="89">
        <f t="shared" si="5"/>
        <v>3.044873947322472</v>
      </c>
      <c r="N47" s="100">
        <v>0.7</v>
      </c>
      <c r="O47" s="109" t="s">
        <v>221</v>
      </c>
    </row>
    <row r="48" spans="1:15" ht="12.75">
      <c r="A48" s="38">
        <v>44</v>
      </c>
      <c r="B48" s="32" t="s">
        <v>45</v>
      </c>
      <c r="C48" s="35">
        <f t="shared" si="2"/>
        <v>1069.7</v>
      </c>
      <c r="D48" s="64">
        <v>18</v>
      </c>
      <c r="E48" s="51">
        <v>1069.7</v>
      </c>
      <c r="F48" s="51">
        <v>0</v>
      </c>
      <c r="G48" s="66">
        <f t="shared" si="6"/>
        <v>960.58</v>
      </c>
      <c r="H48" s="50">
        <f t="shared" si="3"/>
        <v>89.79900906796297</v>
      </c>
      <c r="I48" s="52">
        <f t="shared" si="7"/>
        <v>16</v>
      </c>
      <c r="J48" s="78">
        <f t="shared" si="4"/>
        <v>109.12</v>
      </c>
      <c r="K48" s="50">
        <v>109.12</v>
      </c>
      <c r="L48" s="50">
        <v>0</v>
      </c>
      <c r="M48" s="99">
        <f t="shared" si="5"/>
        <v>10.20099093203703</v>
      </c>
      <c r="N48" s="100">
        <v>2</v>
      </c>
      <c r="O48" s="109" t="s">
        <v>269</v>
      </c>
    </row>
    <row r="49" spans="1:15" ht="12.75">
      <c r="A49" s="38">
        <v>45</v>
      </c>
      <c r="B49" s="32" t="s">
        <v>46</v>
      </c>
      <c r="C49" s="35">
        <f t="shared" si="2"/>
        <v>1079.29</v>
      </c>
      <c r="D49" s="64">
        <v>18</v>
      </c>
      <c r="E49" s="51">
        <v>1079.29</v>
      </c>
      <c r="F49" s="51">
        <v>0</v>
      </c>
      <c r="G49" s="66">
        <f t="shared" si="6"/>
        <v>865.38</v>
      </c>
      <c r="H49" s="50">
        <f t="shared" si="3"/>
        <v>80.18048902519249</v>
      </c>
      <c r="I49" s="52">
        <f t="shared" si="7"/>
        <v>14</v>
      </c>
      <c r="J49" s="78">
        <f t="shared" si="4"/>
        <v>213.91</v>
      </c>
      <c r="K49" s="50">
        <v>213.91</v>
      </c>
      <c r="L49" s="50">
        <v>0</v>
      </c>
      <c r="M49" s="99">
        <f t="shared" si="5"/>
        <v>19.819510974807514</v>
      </c>
      <c r="N49" s="100">
        <v>4</v>
      </c>
      <c r="O49" s="109" t="s">
        <v>270</v>
      </c>
    </row>
    <row r="50" spans="1:15" ht="12.75">
      <c r="A50" s="38">
        <v>46</v>
      </c>
      <c r="B50" s="32" t="s">
        <v>47</v>
      </c>
      <c r="C50" s="35">
        <f t="shared" si="2"/>
        <v>3371.74</v>
      </c>
      <c r="D50" s="64">
        <v>70</v>
      </c>
      <c r="E50" s="51">
        <v>3371.74</v>
      </c>
      <c r="F50" s="51">
        <v>0</v>
      </c>
      <c r="G50" s="66">
        <f t="shared" si="6"/>
        <v>3019.8599999999997</v>
      </c>
      <c r="H50" s="60">
        <f t="shared" si="3"/>
        <v>89.56384537360532</v>
      </c>
      <c r="I50" s="52">
        <f t="shared" si="7"/>
        <v>63</v>
      </c>
      <c r="J50" s="78">
        <f t="shared" si="4"/>
        <v>351.88</v>
      </c>
      <c r="K50" s="50">
        <v>351.88</v>
      </c>
      <c r="L50" s="50">
        <v>0</v>
      </c>
      <c r="M50" s="89">
        <f t="shared" si="5"/>
        <v>10.436154626394682</v>
      </c>
      <c r="N50" s="100">
        <v>7</v>
      </c>
      <c r="O50" s="109" t="s">
        <v>240</v>
      </c>
    </row>
    <row r="51" spans="1:15" ht="12.75">
      <c r="A51" s="38">
        <v>47</v>
      </c>
      <c r="B51" s="32" t="s">
        <v>48</v>
      </c>
      <c r="C51" s="35">
        <f t="shared" si="2"/>
        <v>643.3</v>
      </c>
      <c r="D51" s="64">
        <v>12</v>
      </c>
      <c r="E51" s="51">
        <v>643.3</v>
      </c>
      <c r="F51" s="51">
        <v>0</v>
      </c>
      <c r="G51" s="66">
        <f t="shared" si="6"/>
        <v>643.3</v>
      </c>
      <c r="H51" s="50">
        <f t="shared" si="3"/>
        <v>100</v>
      </c>
      <c r="I51" s="52">
        <f t="shared" si="7"/>
        <v>12</v>
      </c>
      <c r="J51" s="78">
        <f t="shared" si="4"/>
        <v>0</v>
      </c>
      <c r="K51" s="50">
        <v>0</v>
      </c>
      <c r="L51" s="50">
        <v>0</v>
      </c>
      <c r="M51" s="99">
        <f t="shared" si="5"/>
        <v>0</v>
      </c>
      <c r="N51" s="100">
        <v>0</v>
      </c>
      <c r="O51" s="109" t="s">
        <v>172</v>
      </c>
    </row>
    <row r="52" spans="1:15" ht="12.75">
      <c r="A52" s="38">
        <v>48</v>
      </c>
      <c r="B52" s="32" t="s">
        <v>49</v>
      </c>
      <c r="C52" s="35">
        <f t="shared" si="2"/>
        <v>416.15</v>
      </c>
      <c r="D52" s="64">
        <v>8</v>
      </c>
      <c r="E52" s="51">
        <v>416.15</v>
      </c>
      <c r="F52" s="51">
        <v>0</v>
      </c>
      <c r="G52" s="66">
        <f t="shared" si="6"/>
        <v>375.89</v>
      </c>
      <c r="H52" s="50">
        <f t="shared" si="3"/>
        <v>90.32560374864833</v>
      </c>
      <c r="I52" s="52">
        <f t="shared" si="7"/>
        <v>7</v>
      </c>
      <c r="J52" s="78">
        <f t="shared" si="4"/>
        <v>40.26</v>
      </c>
      <c r="K52" s="50">
        <v>40.26</v>
      </c>
      <c r="L52" s="50">
        <v>0</v>
      </c>
      <c r="M52" s="99">
        <f t="shared" si="5"/>
        <v>9.674396251351666</v>
      </c>
      <c r="N52" s="100">
        <v>1</v>
      </c>
      <c r="O52" s="109" t="s">
        <v>271</v>
      </c>
    </row>
    <row r="53" spans="1:15" ht="12.75">
      <c r="A53" s="38">
        <v>49</v>
      </c>
      <c r="B53" s="32" t="s">
        <v>50</v>
      </c>
      <c r="C53" s="35">
        <f t="shared" si="2"/>
        <v>420.91</v>
      </c>
      <c r="D53" s="64">
        <v>8</v>
      </c>
      <c r="E53" s="51">
        <v>420.91</v>
      </c>
      <c r="F53" s="51">
        <v>0</v>
      </c>
      <c r="G53" s="66">
        <f t="shared" si="6"/>
        <v>420.91</v>
      </c>
      <c r="H53" s="60">
        <f t="shared" si="3"/>
        <v>100</v>
      </c>
      <c r="I53" s="52">
        <f t="shared" si="7"/>
        <v>8</v>
      </c>
      <c r="J53" s="78">
        <f t="shared" si="4"/>
        <v>0</v>
      </c>
      <c r="K53" s="50">
        <v>0</v>
      </c>
      <c r="L53" s="50">
        <v>0</v>
      </c>
      <c r="M53" s="89">
        <f t="shared" si="5"/>
        <v>0</v>
      </c>
      <c r="N53" s="100">
        <v>0</v>
      </c>
      <c r="O53" s="109" t="s">
        <v>172</v>
      </c>
    </row>
    <row r="54" spans="1:15" ht="12.75">
      <c r="A54" s="38">
        <v>50</v>
      </c>
      <c r="B54" s="32" t="s">
        <v>51</v>
      </c>
      <c r="C54" s="35">
        <f t="shared" si="2"/>
        <v>440.29</v>
      </c>
      <c r="D54" s="64">
        <v>8</v>
      </c>
      <c r="E54" s="51">
        <v>440.29</v>
      </c>
      <c r="F54" s="51">
        <v>0</v>
      </c>
      <c r="G54" s="66">
        <f t="shared" si="6"/>
        <v>440.29</v>
      </c>
      <c r="H54" s="50">
        <f t="shared" si="3"/>
        <v>100</v>
      </c>
      <c r="I54" s="52">
        <f t="shared" si="7"/>
        <v>8</v>
      </c>
      <c r="J54" s="78">
        <f>K54+L54</f>
        <v>0</v>
      </c>
      <c r="K54" s="50">
        <v>0</v>
      </c>
      <c r="L54" s="50">
        <v>0</v>
      </c>
      <c r="M54" s="99">
        <f t="shared" si="5"/>
        <v>0</v>
      </c>
      <c r="N54" s="100">
        <v>0</v>
      </c>
      <c r="O54" s="109" t="s">
        <v>172</v>
      </c>
    </row>
    <row r="55" spans="1:15" s="76" customFormat="1" ht="12.75">
      <c r="A55" s="38">
        <v>51</v>
      </c>
      <c r="B55" s="32" t="s">
        <v>52</v>
      </c>
      <c r="C55" s="35">
        <f t="shared" si="2"/>
        <v>421.6</v>
      </c>
      <c r="D55" s="64">
        <v>8</v>
      </c>
      <c r="E55" s="51">
        <v>421.6</v>
      </c>
      <c r="F55" s="51">
        <v>0</v>
      </c>
      <c r="G55" s="66">
        <f t="shared" si="6"/>
        <v>421.6</v>
      </c>
      <c r="H55" s="50">
        <f t="shared" si="3"/>
        <v>100</v>
      </c>
      <c r="I55" s="52">
        <f t="shared" si="7"/>
        <v>8</v>
      </c>
      <c r="J55" s="78">
        <f t="shared" si="4"/>
        <v>0</v>
      </c>
      <c r="K55" s="50">
        <v>0</v>
      </c>
      <c r="L55" s="50">
        <v>0</v>
      </c>
      <c r="M55" s="99">
        <f t="shared" si="5"/>
        <v>0</v>
      </c>
      <c r="N55" s="100">
        <v>0</v>
      </c>
      <c r="O55" s="109" t="s">
        <v>172</v>
      </c>
    </row>
    <row r="56" spans="1:15" ht="12.75">
      <c r="A56" s="38">
        <v>52</v>
      </c>
      <c r="B56" s="32" t="s">
        <v>53</v>
      </c>
      <c r="C56" s="35">
        <f t="shared" si="2"/>
        <v>446.95</v>
      </c>
      <c r="D56" s="64">
        <v>8</v>
      </c>
      <c r="E56" s="51">
        <v>446.95</v>
      </c>
      <c r="F56" s="51">
        <v>0</v>
      </c>
      <c r="G56" s="66">
        <f t="shared" si="6"/>
        <v>358.71999999999997</v>
      </c>
      <c r="H56" s="60">
        <f t="shared" si="3"/>
        <v>80.25953686094641</v>
      </c>
      <c r="I56" s="52">
        <f t="shared" si="7"/>
        <v>5.7</v>
      </c>
      <c r="J56" s="78">
        <f t="shared" si="4"/>
        <v>88.23</v>
      </c>
      <c r="K56" s="50">
        <v>88.23</v>
      </c>
      <c r="L56" s="50">
        <v>0</v>
      </c>
      <c r="M56" s="89">
        <f t="shared" si="5"/>
        <v>19.74046313905359</v>
      </c>
      <c r="N56" s="100">
        <v>2.3</v>
      </c>
      <c r="O56" s="109" t="s">
        <v>272</v>
      </c>
    </row>
    <row r="57" spans="1:15" ht="12.75">
      <c r="A57" s="38">
        <v>53</v>
      </c>
      <c r="B57" s="32" t="s">
        <v>54</v>
      </c>
      <c r="C57" s="35">
        <f t="shared" si="2"/>
        <v>647.14</v>
      </c>
      <c r="D57" s="64">
        <v>12</v>
      </c>
      <c r="E57" s="51">
        <v>647.14</v>
      </c>
      <c r="F57" s="51">
        <v>0</v>
      </c>
      <c r="G57" s="66">
        <f t="shared" si="6"/>
        <v>607.17</v>
      </c>
      <c r="H57" s="50">
        <f t="shared" si="3"/>
        <v>93.82359304014587</v>
      </c>
      <c r="I57" s="52">
        <f t="shared" si="7"/>
        <v>11.3</v>
      </c>
      <c r="J57" s="78">
        <f t="shared" si="4"/>
        <v>39.97</v>
      </c>
      <c r="K57" s="50">
        <v>39.97</v>
      </c>
      <c r="L57" s="50">
        <v>0</v>
      </c>
      <c r="M57" s="99">
        <f t="shared" si="5"/>
        <v>6.176406959854134</v>
      </c>
      <c r="N57" s="100">
        <v>0.7</v>
      </c>
      <c r="O57" s="109" t="s">
        <v>222</v>
      </c>
    </row>
    <row r="58" spans="1:15" ht="12.75">
      <c r="A58" s="38">
        <v>54</v>
      </c>
      <c r="B58" s="32" t="s">
        <v>55</v>
      </c>
      <c r="C58" s="35">
        <f t="shared" si="2"/>
        <v>434</v>
      </c>
      <c r="D58" s="64">
        <v>8</v>
      </c>
      <c r="E58" s="51">
        <v>434</v>
      </c>
      <c r="F58" s="51">
        <v>0</v>
      </c>
      <c r="G58" s="66">
        <f t="shared" si="6"/>
        <v>434</v>
      </c>
      <c r="H58" s="50">
        <f t="shared" si="3"/>
        <v>100</v>
      </c>
      <c r="I58" s="52">
        <f t="shared" si="7"/>
        <v>8</v>
      </c>
      <c r="J58" s="78">
        <f t="shared" si="4"/>
        <v>0</v>
      </c>
      <c r="K58" s="50">
        <v>0</v>
      </c>
      <c r="L58" s="50">
        <v>0</v>
      </c>
      <c r="M58" s="99">
        <f t="shared" si="5"/>
        <v>0</v>
      </c>
      <c r="N58" s="100">
        <v>0</v>
      </c>
      <c r="O58" s="109" t="s">
        <v>172</v>
      </c>
    </row>
    <row r="59" spans="1:15" ht="12.75">
      <c r="A59" s="38">
        <v>55</v>
      </c>
      <c r="B59" s="32" t="s">
        <v>56</v>
      </c>
      <c r="C59" s="35">
        <f t="shared" si="2"/>
        <v>739.81</v>
      </c>
      <c r="D59" s="64">
        <v>12</v>
      </c>
      <c r="E59" s="51">
        <v>739.81</v>
      </c>
      <c r="F59" s="51">
        <v>0</v>
      </c>
      <c r="G59" s="66">
        <f t="shared" si="6"/>
        <v>739.81</v>
      </c>
      <c r="H59" s="60">
        <f t="shared" si="3"/>
        <v>100</v>
      </c>
      <c r="I59" s="52">
        <f t="shared" si="7"/>
        <v>12</v>
      </c>
      <c r="J59" s="78">
        <f t="shared" si="4"/>
        <v>0</v>
      </c>
      <c r="K59" s="50">
        <v>0</v>
      </c>
      <c r="L59" s="50">
        <v>0</v>
      </c>
      <c r="M59" s="89">
        <f t="shared" si="5"/>
        <v>0</v>
      </c>
      <c r="N59" s="100">
        <v>0</v>
      </c>
      <c r="O59" s="109" t="s">
        <v>172</v>
      </c>
    </row>
    <row r="60" spans="1:15" ht="12.75">
      <c r="A60" s="38">
        <v>56</v>
      </c>
      <c r="B60" s="32" t="s">
        <v>57</v>
      </c>
      <c r="C60" s="35">
        <f t="shared" si="2"/>
        <v>2593.04</v>
      </c>
      <c r="D60" s="64">
        <v>56</v>
      </c>
      <c r="E60" s="51">
        <v>2442.64</v>
      </c>
      <c r="F60" s="51">
        <v>150.4</v>
      </c>
      <c r="G60" s="66">
        <f t="shared" si="6"/>
        <v>2329.02</v>
      </c>
      <c r="H60" s="50">
        <f t="shared" si="3"/>
        <v>89.81812852867677</v>
      </c>
      <c r="I60" s="52">
        <f t="shared" si="7"/>
        <v>50</v>
      </c>
      <c r="J60" s="78">
        <f t="shared" si="4"/>
        <v>264.02</v>
      </c>
      <c r="K60" s="50">
        <v>264.02</v>
      </c>
      <c r="L60" s="50">
        <v>0</v>
      </c>
      <c r="M60" s="99">
        <f t="shared" si="5"/>
        <v>10.181871471323234</v>
      </c>
      <c r="N60" s="100">
        <v>6</v>
      </c>
      <c r="O60" s="109" t="s">
        <v>205</v>
      </c>
    </row>
    <row r="61" spans="1:15" ht="12.75">
      <c r="A61" s="38">
        <v>57</v>
      </c>
      <c r="B61" s="33" t="s">
        <v>58</v>
      </c>
      <c r="C61" s="35">
        <f t="shared" si="2"/>
        <v>3090.17</v>
      </c>
      <c r="D61" s="64">
        <v>60</v>
      </c>
      <c r="E61" s="51">
        <v>3090.17</v>
      </c>
      <c r="F61" s="51">
        <v>0</v>
      </c>
      <c r="G61" s="66">
        <f t="shared" si="6"/>
        <v>2918.27</v>
      </c>
      <c r="H61" s="50">
        <f t="shared" si="3"/>
        <v>94.43719924793781</v>
      </c>
      <c r="I61" s="52">
        <f t="shared" si="7"/>
        <v>57</v>
      </c>
      <c r="J61" s="78">
        <f t="shared" si="4"/>
        <v>171.9</v>
      </c>
      <c r="K61" s="50">
        <v>171.9</v>
      </c>
      <c r="L61" s="50">
        <v>0</v>
      </c>
      <c r="M61" s="99">
        <f t="shared" si="5"/>
        <v>5.562800752062188</v>
      </c>
      <c r="N61" s="100">
        <v>3</v>
      </c>
      <c r="O61" s="109" t="s">
        <v>273</v>
      </c>
    </row>
    <row r="62" spans="1:15" ht="22.5" customHeight="1">
      <c r="A62" s="38">
        <v>58</v>
      </c>
      <c r="B62" s="32" t="s">
        <v>59</v>
      </c>
      <c r="C62" s="35">
        <f t="shared" si="2"/>
        <v>5139.18</v>
      </c>
      <c r="D62" s="111">
        <v>80</v>
      </c>
      <c r="E62" s="112">
        <v>5139.18</v>
      </c>
      <c r="F62" s="112">
        <v>0</v>
      </c>
      <c r="G62" s="66">
        <f t="shared" si="6"/>
        <v>4886.88</v>
      </c>
      <c r="H62" s="60">
        <f t="shared" si="3"/>
        <v>95.09065648605419</v>
      </c>
      <c r="I62" s="52">
        <f t="shared" si="7"/>
        <v>77</v>
      </c>
      <c r="J62" s="78">
        <f t="shared" si="4"/>
        <v>252.3</v>
      </c>
      <c r="K62" s="50">
        <v>252.3</v>
      </c>
      <c r="L62" s="50">
        <v>0</v>
      </c>
      <c r="M62" s="89">
        <f t="shared" si="5"/>
        <v>4.909343513945814</v>
      </c>
      <c r="N62" s="100">
        <v>3</v>
      </c>
      <c r="O62" s="106" t="s">
        <v>274</v>
      </c>
    </row>
    <row r="63" spans="1:15" ht="27.75" customHeight="1">
      <c r="A63" s="38">
        <v>59</v>
      </c>
      <c r="B63" s="113" t="s">
        <v>191</v>
      </c>
      <c r="C63" s="35">
        <f t="shared" si="2"/>
        <v>6005.1</v>
      </c>
      <c r="D63" s="64">
        <v>8</v>
      </c>
      <c r="E63" s="51">
        <v>4925.5</v>
      </c>
      <c r="F63" s="51">
        <v>1079.6</v>
      </c>
      <c r="G63" s="66">
        <f t="shared" si="6"/>
        <v>5077.5</v>
      </c>
      <c r="H63" s="50">
        <f t="shared" si="3"/>
        <v>84.5531298396363</v>
      </c>
      <c r="I63" s="52">
        <f t="shared" si="7"/>
        <v>0</v>
      </c>
      <c r="J63" s="78">
        <f t="shared" si="4"/>
        <v>927.6</v>
      </c>
      <c r="K63" s="50">
        <v>927.6</v>
      </c>
      <c r="L63" s="50">
        <v>0</v>
      </c>
      <c r="M63" s="99">
        <f t="shared" si="5"/>
        <v>15.446870160363702</v>
      </c>
      <c r="N63" s="100">
        <v>8</v>
      </c>
      <c r="O63" s="106" t="s">
        <v>276</v>
      </c>
    </row>
    <row r="64" spans="1:15" ht="12.75">
      <c r="A64" s="38">
        <v>60</v>
      </c>
      <c r="B64" s="32" t="s">
        <v>60</v>
      </c>
      <c r="C64" s="35">
        <f t="shared" si="2"/>
        <v>4413.26</v>
      </c>
      <c r="D64" s="64">
        <v>80</v>
      </c>
      <c r="E64" s="51">
        <v>4413.26</v>
      </c>
      <c r="F64" s="51">
        <v>0</v>
      </c>
      <c r="G64" s="66">
        <f t="shared" si="6"/>
        <v>3910.28</v>
      </c>
      <c r="H64" s="50">
        <f t="shared" si="3"/>
        <v>88.60298282901982</v>
      </c>
      <c r="I64" s="52">
        <f t="shared" si="7"/>
        <v>71</v>
      </c>
      <c r="J64" s="78">
        <f t="shared" si="4"/>
        <v>502.98</v>
      </c>
      <c r="K64" s="50">
        <v>502.98</v>
      </c>
      <c r="L64" s="50">
        <v>0</v>
      </c>
      <c r="M64" s="99">
        <f t="shared" si="5"/>
        <v>11.397017170980178</v>
      </c>
      <c r="N64" s="100">
        <v>9</v>
      </c>
      <c r="O64" s="107" t="s">
        <v>223</v>
      </c>
    </row>
    <row r="65" spans="1:15" ht="25.5" customHeight="1">
      <c r="A65" s="38">
        <v>61</v>
      </c>
      <c r="B65" s="113" t="s">
        <v>61</v>
      </c>
      <c r="C65" s="35">
        <f t="shared" si="2"/>
        <v>6178.03</v>
      </c>
      <c r="D65" s="64">
        <v>119</v>
      </c>
      <c r="E65" s="51">
        <v>6178.03</v>
      </c>
      <c r="F65" s="51">
        <v>0</v>
      </c>
      <c r="G65" s="66">
        <f t="shared" si="6"/>
        <v>5447.63</v>
      </c>
      <c r="H65" s="60">
        <f t="shared" si="3"/>
        <v>88.1774611000594</v>
      </c>
      <c r="I65" s="52">
        <f t="shared" si="7"/>
        <v>107</v>
      </c>
      <c r="J65" s="78">
        <f t="shared" si="4"/>
        <v>730.4</v>
      </c>
      <c r="K65" s="50">
        <v>730.4</v>
      </c>
      <c r="L65" s="50">
        <v>0</v>
      </c>
      <c r="M65" s="89">
        <f t="shared" si="5"/>
        <v>11.822538899940596</v>
      </c>
      <c r="N65" s="100">
        <v>12</v>
      </c>
      <c r="O65" s="106" t="s">
        <v>338</v>
      </c>
    </row>
    <row r="66" spans="1:15" ht="25.5" customHeight="1">
      <c r="A66" s="38">
        <v>62</v>
      </c>
      <c r="B66" s="32" t="s">
        <v>62</v>
      </c>
      <c r="C66" s="35">
        <f t="shared" si="2"/>
        <v>6280.13</v>
      </c>
      <c r="D66" s="64">
        <v>119</v>
      </c>
      <c r="E66" s="51">
        <v>6280.13</v>
      </c>
      <c r="F66" s="51">
        <v>0</v>
      </c>
      <c r="G66" s="66">
        <f t="shared" si="6"/>
        <v>5689.35</v>
      </c>
      <c r="H66" s="50">
        <f t="shared" si="3"/>
        <v>90.59286989282069</v>
      </c>
      <c r="I66" s="52">
        <f t="shared" si="7"/>
        <v>109</v>
      </c>
      <c r="J66" s="78">
        <f t="shared" si="4"/>
        <v>590.78</v>
      </c>
      <c r="K66" s="50">
        <v>590.78</v>
      </c>
      <c r="L66" s="50">
        <v>0</v>
      </c>
      <c r="M66" s="99">
        <f t="shared" si="5"/>
        <v>9.407130107179313</v>
      </c>
      <c r="N66" s="100">
        <v>10</v>
      </c>
      <c r="O66" s="114" t="s">
        <v>275</v>
      </c>
    </row>
    <row r="67" spans="1:15" ht="12.75">
      <c r="A67" s="38">
        <v>63</v>
      </c>
      <c r="B67" s="32" t="s">
        <v>63</v>
      </c>
      <c r="C67" s="35">
        <f t="shared" si="2"/>
        <v>2105.07</v>
      </c>
      <c r="D67" s="64">
        <v>35</v>
      </c>
      <c r="E67" s="51">
        <v>2105.07</v>
      </c>
      <c r="F67" s="51">
        <v>0</v>
      </c>
      <c r="G67" s="66">
        <f t="shared" si="6"/>
        <v>1862.9</v>
      </c>
      <c r="H67" s="50">
        <f t="shared" si="3"/>
        <v>88.49586949602626</v>
      </c>
      <c r="I67" s="52">
        <f t="shared" si="7"/>
        <v>31</v>
      </c>
      <c r="J67" s="78">
        <f t="shared" si="4"/>
        <v>242.17</v>
      </c>
      <c r="K67" s="50">
        <v>242.17</v>
      </c>
      <c r="L67" s="50">
        <v>0</v>
      </c>
      <c r="M67" s="99">
        <f t="shared" si="5"/>
        <v>11.504130503973741</v>
      </c>
      <c r="N67" s="100">
        <v>4</v>
      </c>
      <c r="O67" s="37" t="s">
        <v>224</v>
      </c>
    </row>
    <row r="68" spans="1:15" ht="44.25" customHeight="1">
      <c r="A68" s="38">
        <v>64</v>
      </c>
      <c r="B68" s="32" t="s">
        <v>64</v>
      </c>
      <c r="C68" s="35">
        <f t="shared" si="2"/>
        <v>14624.8</v>
      </c>
      <c r="D68" s="64">
        <v>287</v>
      </c>
      <c r="E68" s="51">
        <v>14624.8</v>
      </c>
      <c r="F68" s="51">
        <v>0</v>
      </c>
      <c r="G68" s="66">
        <f t="shared" si="6"/>
        <v>12803.699999999999</v>
      </c>
      <c r="H68" s="60">
        <f t="shared" si="3"/>
        <v>87.54786390241233</v>
      </c>
      <c r="I68" s="52">
        <f t="shared" si="7"/>
        <v>256</v>
      </c>
      <c r="J68" s="78">
        <f t="shared" si="4"/>
        <v>1821.1</v>
      </c>
      <c r="K68" s="50">
        <v>1821.1</v>
      </c>
      <c r="L68" s="50">
        <v>0</v>
      </c>
      <c r="M68" s="89">
        <f t="shared" si="5"/>
        <v>12.452136097587669</v>
      </c>
      <c r="N68" s="100">
        <v>31</v>
      </c>
      <c r="O68" s="106" t="s">
        <v>277</v>
      </c>
    </row>
    <row r="69" spans="1:15" ht="24.75" customHeight="1">
      <c r="A69" s="38">
        <v>65</v>
      </c>
      <c r="B69" s="32" t="s">
        <v>65</v>
      </c>
      <c r="C69" s="35">
        <f t="shared" si="2"/>
        <v>8173.28</v>
      </c>
      <c r="D69" s="64">
        <v>143</v>
      </c>
      <c r="E69" s="51">
        <v>8173.28</v>
      </c>
      <c r="F69" s="51">
        <v>0</v>
      </c>
      <c r="G69" s="66">
        <f aca="true" t="shared" si="8" ref="G69:G100">C69-J69</f>
        <v>7642.92</v>
      </c>
      <c r="H69" s="50">
        <f t="shared" si="3"/>
        <v>93.51105064307109</v>
      </c>
      <c r="I69" s="52">
        <f aca="true" t="shared" si="9" ref="I69:I100">D69-N69</f>
        <v>133</v>
      </c>
      <c r="J69" s="78">
        <f t="shared" si="4"/>
        <v>530.36</v>
      </c>
      <c r="K69" s="50">
        <v>530.36</v>
      </c>
      <c r="L69" s="50">
        <v>0</v>
      </c>
      <c r="M69" s="99">
        <f t="shared" si="5"/>
        <v>6.488949356928913</v>
      </c>
      <c r="N69" s="100">
        <v>10</v>
      </c>
      <c r="O69" s="106" t="s">
        <v>278</v>
      </c>
    </row>
    <row r="70" spans="1:15" ht="14.25" customHeight="1">
      <c r="A70" s="38">
        <v>66</v>
      </c>
      <c r="B70" s="32" t="s">
        <v>66</v>
      </c>
      <c r="C70" s="35">
        <f aca="true" t="shared" si="10" ref="C70:C133">E70+F70</f>
        <v>3455.95</v>
      </c>
      <c r="D70" s="64">
        <v>80</v>
      </c>
      <c r="E70" s="51">
        <v>3455.95</v>
      </c>
      <c r="F70" s="51">
        <v>0</v>
      </c>
      <c r="G70" s="66">
        <f t="shared" si="8"/>
        <v>3021.67</v>
      </c>
      <c r="H70" s="50">
        <f aca="true" t="shared" si="11" ref="H70:H133">G70/C70*100</f>
        <v>87.43384597578091</v>
      </c>
      <c r="I70" s="52">
        <f t="shared" si="9"/>
        <v>70</v>
      </c>
      <c r="J70" s="78">
        <f aca="true" t="shared" si="12" ref="J70:J133">K70+L70</f>
        <v>434.28</v>
      </c>
      <c r="K70" s="50">
        <v>434.28</v>
      </c>
      <c r="L70" s="50">
        <v>0</v>
      </c>
      <c r="M70" s="99">
        <f aca="true" t="shared" si="13" ref="M70:M133">100-H70</f>
        <v>12.566154024219088</v>
      </c>
      <c r="N70" s="100">
        <v>10</v>
      </c>
      <c r="O70" s="107" t="s">
        <v>279</v>
      </c>
    </row>
    <row r="71" spans="1:15" ht="12.75">
      <c r="A71" s="38">
        <v>67</v>
      </c>
      <c r="B71" s="32" t="s">
        <v>67</v>
      </c>
      <c r="C71" s="35">
        <f t="shared" si="10"/>
        <v>4181.13</v>
      </c>
      <c r="D71" s="64">
        <v>80</v>
      </c>
      <c r="E71" s="51">
        <v>4181.13</v>
      </c>
      <c r="F71" s="51">
        <v>0</v>
      </c>
      <c r="G71" s="66">
        <f t="shared" si="8"/>
        <v>3810.55</v>
      </c>
      <c r="H71" s="60">
        <f t="shared" si="11"/>
        <v>91.13684578092526</v>
      </c>
      <c r="I71" s="52">
        <f t="shared" si="9"/>
        <v>73</v>
      </c>
      <c r="J71" s="78">
        <f t="shared" si="12"/>
        <v>370.58</v>
      </c>
      <c r="K71" s="105">
        <v>370.58</v>
      </c>
      <c r="L71" s="105">
        <v>0</v>
      </c>
      <c r="M71" s="89">
        <f t="shared" si="13"/>
        <v>8.863154219074744</v>
      </c>
      <c r="N71" s="100">
        <v>7</v>
      </c>
      <c r="O71" s="109" t="s">
        <v>280</v>
      </c>
    </row>
    <row r="72" spans="1:15" ht="15.75" customHeight="1">
      <c r="A72" s="38">
        <v>68</v>
      </c>
      <c r="B72" s="32" t="s">
        <v>236</v>
      </c>
      <c r="C72" s="35">
        <f t="shared" si="10"/>
        <v>3313.34</v>
      </c>
      <c r="D72" s="64">
        <v>70</v>
      </c>
      <c r="E72" s="51">
        <v>3313.34</v>
      </c>
      <c r="F72" s="51">
        <v>0</v>
      </c>
      <c r="G72" s="66">
        <f t="shared" si="8"/>
        <v>2910.28</v>
      </c>
      <c r="H72" s="50">
        <f t="shared" si="11"/>
        <v>87.83523574399247</v>
      </c>
      <c r="I72" s="52">
        <f t="shared" si="9"/>
        <v>62</v>
      </c>
      <c r="J72" s="78">
        <f t="shared" si="12"/>
        <v>403.06</v>
      </c>
      <c r="K72" s="50">
        <v>403.06</v>
      </c>
      <c r="L72" s="50">
        <v>0</v>
      </c>
      <c r="M72" s="99">
        <f t="shared" si="13"/>
        <v>12.16476425600753</v>
      </c>
      <c r="N72" s="100">
        <v>8</v>
      </c>
      <c r="O72" s="106" t="s">
        <v>281</v>
      </c>
    </row>
    <row r="73" spans="1:15" ht="12.75">
      <c r="A73" s="38">
        <v>69</v>
      </c>
      <c r="B73" s="33" t="s">
        <v>68</v>
      </c>
      <c r="C73" s="35">
        <f t="shared" si="10"/>
        <v>2021.72</v>
      </c>
      <c r="D73" s="64">
        <v>48</v>
      </c>
      <c r="E73" s="51">
        <v>2021.72</v>
      </c>
      <c r="F73" s="51">
        <v>0</v>
      </c>
      <c r="G73" s="66">
        <f t="shared" si="8"/>
        <v>1867.35</v>
      </c>
      <c r="H73" s="50">
        <f t="shared" si="11"/>
        <v>92.3644223730289</v>
      </c>
      <c r="I73" s="52">
        <f t="shared" si="9"/>
        <v>45</v>
      </c>
      <c r="J73" s="78">
        <f t="shared" si="12"/>
        <v>154.37</v>
      </c>
      <c r="K73" s="50">
        <v>154.37</v>
      </c>
      <c r="L73" s="50">
        <v>0</v>
      </c>
      <c r="M73" s="99">
        <f t="shared" si="13"/>
        <v>7.635577626971099</v>
      </c>
      <c r="N73" s="100">
        <v>3</v>
      </c>
      <c r="O73" s="107" t="s">
        <v>282</v>
      </c>
    </row>
    <row r="74" spans="1:15" ht="12.75">
      <c r="A74" s="38">
        <v>70</v>
      </c>
      <c r="B74" s="32" t="s">
        <v>69</v>
      </c>
      <c r="C74" s="35">
        <f t="shared" si="10"/>
        <v>2085.03</v>
      </c>
      <c r="D74" s="64">
        <v>36</v>
      </c>
      <c r="E74" s="51">
        <v>2085.03</v>
      </c>
      <c r="F74" s="51">
        <v>0</v>
      </c>
      <c r="G74" s="66">
        <f t="shared" si="8"/>
        <v>2085.03</v>
      </c>
      <c r="H74" s="60">
        <f t="shared" si="11"/>
        <v>100</v>
      </c>
      <c r="I74" s="52">
        <f t="shared" si="9"/>
        <v>36</v>
      </c>
      <c r="J74" s="78">
        <f t="shared" si="12"/>
        <v>0</v>
      </c>
      <c r="K74" s="50">
        <v>0</v>
      </c>
      <c r="L74" s="50">
        <v>0</v>
      </c>
      <c r="M74" s="89">
        <f t="shared" si="13"/>
        <v>0</v>
      </c>
      <c r="N74" s="100">
        <v>0</v>
      </c>
      <c r="O74" s="109" t="s">
        <v>172</v>
      </c>
    </row>
    <row r="75" spans="1:15" ht="12.75">
      <c r="A75" s="38">
        <v>71</v>
      </c>
      <c r="B75" s="32" t="s">
        <v>70</v>
      </c>
      <c r="C75" s="35">
        <f t="shared" si="10"/>
        <v>2094.3</v>
      </c>
      <c r="D75" s="64">
        <v>36</v>
      </c>
      <c r="E75" s="51">
        <v>2094.3</v>
      </c>
      <c r="F75" s="51">
        <v>0</v>
      </c>
      <c r="G75" s="66">
        <f t="shared" si="8"/>
        <v>2094.3</v>
      </c>
      <c r="H75" s="50">
        <f t="shared" si="11"/>
        <v>100</v>
      </c>
      <c r="I75" s="52">
        <f t="shared" si="9"/>
        <v>36</v>
      </c>
      <c r="J75" s="78">
        <f t="shared" si="12"/>
        <v>0</v>
      </c>
      <c r="K75" s="50">
        <v>0</v>
      </c>
      <c r="L75" s="50">
        <v>0</v>
      </c>
      <c r="M75" s="99">
        <f t="shared" si="13"/>
        <v>0</v>
      </c>
      <c r="N75" s="100">
        <v>0</v>
      </c>
      <c r="O75" s="109" t="s">
        <v>172</v>
      </c>
    </row>
    <row r="76" spans="1:15" ht="12.75">
      <c r="A76" s="38">
        <v>72</v>
      </c>
      <c r="B76" s="32" t="s">
        <v>71</v>
      </c>
      <c r="C76" s="35">
        <f t="shared" si="10"/>
        <v>2799.47</v>
      </c>
      <c r="D76" s="64">
        <v>60</v>
      </c>
      <c r="E76" s="51">
        <v>2799.47</v>
      </c>
      <c r="F76" s="51">
        <v>0</v>
      </c>
      <c r="G76" s="66">
        <f t="shared" si="8"/>
        <v>2397.56</v>
      </c>
      <c r="H76" s="50">
        <f t="shared" si="11"/>
        <v>85.64335392056354</v>
      </c>
      <c r="I76" s="52">
        <f t="shared" si="9"/>
        <v>52</v>
      </c>
      <c r="J76" s="78">
        <f t="shared" si="12"/>
        <v>401.91</v>
      </c>
      <c r="K76" s="50">
        <v>401.91</v>
      </c>
      <c r="L76" s="50">
        <v>0</v>
      </c>
      <c r="M76" s="99">
        <f t="shared" si="13"/>
        <v>14.356646079436459</v>
      </c>
      <c r="N76" s="100">
        <v>8</v>
      </c>
      <c r="O76" s="107" t="s">
        <v>283</v>
      </c>
    </row>
    <row r="77" spans="1:15" ht="12.75">
      <c r="A77" s="38">
        <v>73</v>
      </c>
      <c r="B77" s="32" t="s">
        <v>72</v>
      </c>
      <c r="C77" s="35">
        <f t="shared" si="10"/>
        <v>4398.61</v>
      </c>
      <c r="D77" s="64">
        <v>80</v>
      </c>
      <c r="E77" s="51">
        <v>4398.61</v>
      </c>
      <c r="F77" s="51">
        <v>0</v>
      </c>
      <c r="G77" s="66">
        <f t="shared" si="8"/>
        <v>3842.8999999999996</v>
      </c>
      <c r="H77" s="60">
        <f t="shared" si="11"/>
        <v>87.36623615187526</v>
      </c>
      <c r="I77" s="52">
        <f t="shared" si="9"/>
        <v>70</v>
      </c>
      <c r="J77" s="78">
        <f t="shared" si="12"/>
        <v>555.71</v>
      </c>
      <c r="K77" s="50">
        <v>555.71</v>
      </c>
      <c r="L77" s="50">
        <v>0</v>
      </c>
      <c r="M77" s="89">
        <f t="shared" si="13"/>
        <v>12.633763848124744</v>
      </c>
      <c r="N77" s="100">
        <v>10</v>
      </c>
      <c r="O77" s="107" t="s">
        <v>284</v>
      </c>
    </row>
    <row r="78" spans="1:15" ht="12.75">
      <c r="A78" s="38">
        <v>74</v>
      </c>
      <c r="B78" s="32" t="s">
        <v>73</v>
      </c>
      <c r="C78" s="35">
        <f t="shared" si="10"/>
        <v>2219.71</v>
      </c>
      <c r="D78" s="64">
        <v>40</v>
      </c>
      <c r="E78" s="51">
        <v>2219.71</v>
      </c>
      <c r="F78" s="51">
        <v>0</v>
      </c>
      <c r="G78" s="66">
        <f t="shared" si="8"/>
        <v>2219.71</v>
      </c>
      <c r="H78" s="50">
        <f t="shared" si="11"/>
        <v>100</v>
      </c>
      <c r="I78" s="52">
        <f t="shared" si="9"/>
        <v>40</v>
      </c>
      <c r="J78" s="78">
        <f t="shared" si="12"/>
        <v>0</v>
      </c>
      <c r="K78" s="50">
        <v>0</v>
      </c>
      <c r="L78" s="50">
        <v>0</v>
      </c>
      <c r="M78" s="99">
        <f t="shared" si="13"/>
        <v>0</v>
      </c>
      <c r="N78" s="100">
        <v>0</v>
      </c>
      <c r="O78" s="109" t="s">
        <v>172</v>
      </c>
    </row>
    <row r="79" spans="1:15" ht="12.75">
      <c r="A79" s="38">
        <v>75</v>
      </c>
      <c r="B79" s="32" t="s">
        <v>74</v>
      </c>
      <c r="C79" s="35">
        <f t="shared" si="10"/>
        <v>2082.25</v>
      </c>
      <c r="D79" s="64">
        <v>36</v>
      </c>
      <c r="E79" s="51">
        <v>2082.25</v>
      </c>
      <c r="F79" s="51">
        <v>0</v>
      </c>
      <c r="G79" s="66">
        <f t="shared" si="8"/>
        <v>1953.65</v>
      </c>
      <c r="H79" s="50">
        <f t="shared" si="11"/>
        <v>93.8239884740065</v>
      </c>
      <c r="I79" s="52">
        <f t="shared" si="9"/>
        <v>34</v>
      </c>
      <c r="J79" s="78">
        <f t="shared" si="12"/>
        <v>128.6</v>
      </c>
      <c r="K79" s="50">
        <v>128.6</v>
      </c>
      <c r="L79" s="50">
        <v>0</v>
      </c>
      <c r="M79" s="99">
        <f t="shared" si="13"/>
        <v>6.176011525993502</v>
      </c>
      <c r="N79" s="100">
        <v>2</v>
      </c>
      <c r="O79" s="109" t="s">
        <v>225</v>
      </c>
    </row>
    <row r="80" spans="1:15" ht="12.75">
      <c r="A80" s="38">
        <v>76</v>
      </c>
      <c r="B80" s="32" t="s">
        <v>75</v>
      </c>
      <c r="C80" s="35">
        <f t="shared" si="10"/>
        <v>3027.21</v>
      </c>
      <c r="D80" s="64">
        <v>60</v>
      </c>
      <c r="E80" s="51">
        <v>3027.21</v>
      </c>
      <c r="F80" s="51">
        <v>0</v>
      </c>
      <c r="G80" s="66">
        <f t="shared" si="8"/>
        <v>2649.53</v>
      </c>
      <c r="H80" s="60">
        <f t="shared" si="11"/>
        <v>87.52382556875804</v>
      </c>
      <c r="I80" s="52">
        <f t="shared" si="9"/>
        <v>52</v>
      </c>
      <c r="J80" s="78">
        <f t="shared" si="12"/>
        <v>377.68</v>
      </c>
      <c r="K80" s="50">
        <v>377.68</v>
      </c>
      <c r="L80" s="50">
        <v>0</v>
      </c>
      <c r="M80" s="89">
        <f t="shared" si="13"/>
        <v>12.476174431241958</v>
      </c>
      <c r="N80" s="100">
        <v>8</v>
      </c>
      <c r="O80" s="109" t="s">
        <v>250</v>
      </c>
    </row>
    <row r="81" spans="1:15" ht="12.75">
      <c r="A81" s="38">
        <v>77</v>
      </c>
      <c r="B81" s="32" t="s">
        <v>76</v>
      </c>
      <c r="C81" s="35">
        <f t="shared" si="10"/>
        <v>4615.76</v>
      </c>
      <c r="D81" s="64">
        <v>90</v>
      </c>
      <c r="E81" s="51">
        <v>4615.76</v>
      </c>
      <c r="F81" s="51">
        <v>0</v>
      </c>
      <c r="G81" s="66">
        <f t="shared" si="8"/>
        <v>4467.96</v>
      </c>
      <c r="H81" s="50">
        <f t="shared" si="11"/>
        <v>96.79792710192903</v>
      </c>
      <c r="I81" s="52">
        <f t="shared" si="9"/>
        <v>87</v>
      </c>
      <c r="J81" s="78">
        <f t="shared" si="12"/>
        <v>147.8</v>
      </c>
      <c r="K81" s="50">
        <v>147.8</v>
      </c>
      <c r="L81" s="50">
        <v>0</v>
      </c>
      <c r="M81" s="99">
        <f t="shared" si="13"/>
        <v>3.2020728980709663</v>
      </c>
      <c r="N81" s="100">
        <v>3</v>
      </c>
      <c r="O81" s="109" t="s">
        <v>285</v>
      </c>
    </row>
    <row r="82" spans="1:15" ht="27" customHeight="1">
      <c r="A82" s="38">
        <v>78</v>
      </c>
      <c r="B82" s="32" t="s">
        <v>77</v>
      </c>
      <c r="C82" s="35">
        <f>E82+F82</f>
        <v>3904.0099999999998</v>
      </c>
      <c r="D82" s="64">
        <v>78</v>
      </c>
      <c r="E82" s="51">
        <v>3815.31</v>
      </c>
      <c r="F82" s="51">
        <f>88.7+L82</f>
        <v>88.7</v>
      </c>
      <c r="G82" s="66">
        <f t="shared" si="8"/>
        <v>3522.1899999999996</v>
      </c>
      <c r="H82" s="50">
        <f t="shared" si="11"/>
        <v>90.21979964190665</v>
      </c>
      <c r="I82" s="52">
        <f t="shared" si="9"/>
        <v>68</v>
      </c>
      <c r="J82" s="78">
        <f t="shared" si="12"/>
        <v>381.82</v>
      </c>
      <c r="K82" s="50">
        <v>381.82</v>
      </c>
      <c r="L82" s="50">
        <v>0</v>
      </c>
      <c r="M82" s="99">
        <f t="shared" si="13"/>
        <v>9.780200358093353</v>
      </c>
      <c r="N82" s="100">
        <v>10</v>
      </c>
      <c r="O82" s="114" t="s">
        <v>286</v>
      </c>
    </row>
    <row r="83" spans="1:15" ht="12.75">
      <c r="A83" s="38">
        <v>79</v>
      </c>
      <c r="B83" s="32" t="s">
        <v>78</v>
      </c>
      <c r="C83" s="35">
        <f t="shared" si="10"/>
        <v>3173.2999999999997</v>
      </c>
      <c r="D83" s="64">
        <v>68</v>
      </c>
      <c r="E83" s="51">
        <v>3127.1</v>
      </c>
      <c r="F83" s="51">
        <v>46.2</v>
      </c>
      <c r="G83" s="66">
        <f t="shared" si="8"/>
        <v>2530.95</v>
      </c>
      <c r="H83" s="60">
        <f t="shared" si="11"/>
        <v>79.75766552169665</v>
      </c>
      <c r="I83" s="52">
        <f t="shared" si="9"/>
        <v>55</v>
      </c>
      <c r="J83" s="78">
        <f t="shared" si="12"/>
        <v>642.35</v>
      </c>
      <c r="K83" s="50">
        <v>642.35</v>
      </c>
      <c r="L83" s="50">
        <v>0</v>
      </c>
      <c r="M83" s="89">
        <f t="shared" si="13"/>
        <v>20.24233447830335</v>
      </c>
      <c r="N83" s="100">
        <v>13</v>
      </c>
      <c r="O83" s="107" t="s">
        <v>251</v>
      </c>
    </row>
    <row r="84" spans="1:15" ht="12.75">
      <c r="A84" s="38">
        <v>80</v>
      </c>
      <c r="B84" s="32" t="s">
        <v>79</v>
      </c>
      <c r="C84" s="35">
        <f t="shared" si="10"/>
        <v>3269.7200000000003</v>
      </c>
      <c r="D84" s="64">
        <v>49</v>
      </c>
      <c r="E84" s="51">
        <v>2350.52</v>
      </c>
      <c r="F84" s="51">
        <v>919.2</v>
      </c>
      <c r="G84" s="66">
        <f t="shared" si="8"/>
        <v>3206.53</v>
      </c>
      <c r="H84" s="50">
        <f t="shared" si="11"/>
        <v>98.06741861688462</v>
      </c>
      <c r="I84" s="52">
        <f t="shared" si="9"/>
        <v>48</v>
      </c>
      <c r="J84" s="78">
        <f t="shared" si="12"/>
        <v>63.19</v>
      </c>
      <c r="K84" s="50">
        <v>63.19</v>
      </c>
      <c r="L84" s="50">
        <v>0</v>
      </c>
      <c r="M84" s="99">
        <f t="shared" si="13"/>
        <v>1.9325813831153766</v>
      </c>
      <c r="N84" s="100">
        <v>1</v>
      </c>
      <c r="O84" s="109">
        <v>1</v>
      </c>
    </row>
    <row r="85" spans="1:15" ht="12.75">
      <c r="A85" s="38">
        <v>81</v>
      </c>
      <c r="B85" s="32" t="s">
        <v>80</v>
      </c>
      <c r="C85" s="35">
        <f t="shared" si="10"/>
        <v>2682.69</v>
      </c>
      <c r="D85" s="64">
        <v>44</v>
      </c>
      <c r="E85" s="51">
        <v>2126.79</v>
      </c>
      <c r="F85" s="51">
        <v>555.9</v>
      </c>
      <c r="G85" s="66">
        <f t="shared" si="8"/>
        <v>2385.36</v>
      </c>
      <c r="H85" s="50">
        <f t="shared" si="11"/>
        <v>88.91672164879282</v>
      </c>
      <c r="I85" s="52">
        <f t="shared" si="9"/>
        <v>39</v>
      </c>
      <c r="J85" s="78">
        <f t="shared" si="12"/>
        <v>297.33</v>
      </c>
      <c r="K85" s="50">
        <v>297.33</v>
      </c>
      <c r="L85" s="50">
        <v>0</v>
      </c>
      <c r="M85" s="99">
        <f t="shared" si="13"/>
        <v>11.083278351207184</v>
      </c>
      <c r="N85" s="100">
        <v>5</v>
      </c>
      <c r="O85" s="109" t="s">
        <v>287</v>
      </c>
    </row>
    <row r="86" spans="1:15" ht="12.75">
      <c r="A86" s="38">
        <v>82</v>
      </c>
      <c r="B86" s="32" t="s">
        <v>81</v>
      </c>
      <c r="C86" s="35">
        <f t="shared" si="10"/>
        <v>2837.58</v>
      </c>
      <c r="D86" s="64">
        <v>49</v>
      </c>
      <c r="E86" s="51">
        <v>2260.28</v>
      </c>
      <c r="F86" s="51">
        <v>577.3</v>
      </c>
      <c r="G86" s="66">
        <f t="shared" si="8"/>
        <v>2737.85</v>
      </c>
      <c r="H86" s="60">
        <f t="shared" si="11"/>
        <v>96.48538543406706</v>
      </c>
      <c r="I86" s="52">
        <f t="shared" si="9"/>
        <v>47</v>
      </c>
      <c r="J86" s="78">
        <f t="shared" si="12"/>
        <v>99.73</v>
      </c>
      <c r="K86" s="50">
        <v>99.73</v>
      </c>
      <c r="L86" s="50">
        <v>0</v>
      </c>
      <c r="M86" s="89">
        <f t="shared" si="13"/>
        <v>3.514614565932945</v>
      </c>
      <c r="N86" s="100">
        <v>2</v>
      </c>
      <c r="O86" s="109" t="s">
        <v>288</v>
      </c>
    </row>
    <row r="87" spans="1:15" ht="12.75">
      <c r="A87" s="38">
        <v>83</v>
      </c>
      <c r="B87" s="32" t="s">
        <v>82</v>
      </c>
      <c r="C87" s="35">
        <f t="shared" si="10"/>
        <v>3407.02</v>
      </c>
      <c r="D87" s="64">
        <v>70</v>
      </c>
      <c r="E87" s="51">
        <v>3407.02</v>
      </c>
      <c r="F87" s="51">
        <v>0</v>
      </c>
      <c r="G87" s="66">
        <f t="shared" si="8"/>
        <v>3174.31</v>
      </c>
      <c r="H87" s="50">
        <f t="shared" si="11"/>
        <v>93.169690814847</v>
      </c>
      <c r="I87" s="52">
        <f t="shared" si="9"/>
        <v>65</v>
      </c>
      <c r="J87" s="78">
        <f t="shared" si="12"/>
        <v>232.71</v>
      </c>
      <c r="K87" s="50">
        <v>232.71</v>
      </c>
      <c r="L87" s="50">
        <v>0</v>
      </c>
      <c r="M87" s="99">
        <f t="shared" si="13"/>
        <v>6.8303091851529985</v>
      </c>
      <c r="N87" s="100">
        <v>5</v>
      </c>
      <c r="O87" s="109" t="s">
        <v>289</v>
      </c>
    </row>
    <row r="88" spans="1:15" ht="12.75">
      <c r="A88" s="38">
        <v>84</v>
      </c>
      <c r="B88" s="32" t="s">
        <v>83</v>
      </c>
      <c r="C88" s="35">
        <f t="shared" si="10"/>
        <v>8178.61</v>
      </c>
      <c r="D88" s="64">
        <v>143</v>
      </c>
      <c r="E88" s="51">
        <v>8178.61</v>
      </c>
      <c r="F88" s="51">
        <v>0</v>
      </c>
      <c r="G88" s="66">
        <f t="shared" si="8"/>
        <v>7192.009999999999</v>
      </c>
      <c r="H88" s="50">
        <f t="shared" si="11"/>
        <v>87.93682545077954</v>
      </c>
      <c r="I88" s="52">
        <f t="shared" si="9"/>
        <v>126</v>
      </c>
      <c r="J88" s="78">
        <f t="shared" si="12"/>
        <v>986.6</v>
      </c>
      <c r="K88" s="50">
        <v>986.6</v>
      </c>
      <c r="L88" s="50">
        <v>0</v>
      </c>
      <c r="M88" s="99">
        <f t="shared" si="13"/>
        <v>12.063174549220463</v>
      </c>
      <c r="N88" s="100">
        <v>17</v>
      </c>
      <c r="O88" s="114" t="s">
        <v>290</v>
      </c>
    </row>
    <row r="89" spans="1:15" ht="12.75">
      <c r="A89" s="38">
        <v>85</v>
      </c>
      <c r="B89" s="32" t="s">
        <v>84</v>
      </c>
      <c r="C89" s="35">
        <f t="shared" si="10"/>
        <v>318.1</v>
      </c>
      <c r="D89" s="64">
        <v>8</v>
      </c>
      <c r="E89" s="51">
        <v>318.1</v>
      </c>
      <c r="F89" s="51">
        <v>0</v>
      </c>
      <c r="G89" s="66">
        <f t="shared" si="8"/>
        <v>281.40000000000003</v>
      </c>
      <c r="H89" s="60">
        <f t="shared" si="11"/>
        <v>88.46274756365922</v>
      </c>
      <c r="I89" s="52">
        <f t="shared" si="9"/>
        <v>7</v>
      </c>
      <c r="J89" s="78">
        <f t="shared" si="12"/>
        <v>36.7</v>
      </c>
      <c r="K89" s="50">
        <v>36.7</v>
      </c>
      <c r="L89" s="50">
        <v>0</v>
      </c>
      <c r="M89" s="89">
        <f t="shared" si="13"/>
        <v>11.53725243634078</v>
      </c>
      <c r="N89" s="100">
        <v>1</v>
      </c>
      <c r="O89" s="37">
        <v>7</v>
      </c>
    </row>
    <row r="90" spans="1:15" ht="25.5" customHeight="1">
      <c r="A90" s="38">
        <v>86</v>
      </c>
      <c r="B90" s="32" t="s">
        <v>85</v>
      </c>
      <c r="C90" s="35">
        <f t="shared" si="10"/>
        <v>7583.13</v>
      </c>
      <c r="D90" s="64">
        <v>113</v>
      </c>
      <c r="E90" s="51">
        <v>5452.33</v>
      </c>
      <c r="F90" s="51">
        <v>2130.8</v>
      </c>
      <c r="G90" s="66">
        <f t="shared" si="8"/>
        <v>7046.97</v>
      </c>
      <c r="H90" s="50">
        <f t="shared" si="11"/>
        <v>92.9295686609619</v>
      </c>
      <c r="I90" s="52">
        <f t="shared" si="9"/>
        <v>103</v>
      </c>
      <c r="J90" s="78">
        <f t="shared" si="12"/>
        <v>536.16</v>
      </c>
      <c r="K90" s="50">
        <v>536.16</v>
      </c>
      <c r="L90" s="50">
        <v>0</v>
      </c>
      <c r="M90" s="99">
        <f t="shared" si="13"/>
        <v>7.070431339038095</v>
      </c>
      <c r="N90" s="100">
        <v>10</v>
      </c>
      <c r="O90" s="106" t="s">
        <v>291</v>
      </c>
    </row>
    <row r="91" spans="1:15" ht="12.75">
      <c r="A91" s="38">
        <v>87</v>
      </c>
      <c r="B91" s="32" t="s">
        <v>86</v>
      </c>
      <c r="C91" s="35">
        <f t="shared" si="10"/>
        <v>3396.38</v>
      </c>
      <c r="D91" s="64">
        <v>72</v>
      </c>
      <c r="E91" s="51">
        <v>3396.38</v>
      </c>
      <c r="F91" s="51">
        <v>0</v>
      </c>
      <c r="G91" s="66">
        <f t="shared" si="8"/>
        <v>3052.76</v>
      </c>
      <c r="H91" s="50">
        <f t="shared" si="11"/>
        <v>89.88275752418751</v>
      </c>
      <c r="I91" s="52">
        <f t="shared" si="9"/>
        <v>65</v>
      </c>
      <c r="J91" s="78">
        <f t="shared" si="12"/>
        <v>343.62</v>
      </c>
      <c r="K91" s="50">
        <v>343.62</v>
      </c>
      <c r="L91" s="50">
        <v>0</v>
      </c>
      <c r="M91" s="99">
        <f t="shared" si="13"/>
        <v>10.117242475812489</v>
      </c>
      <c r="N91" s="100">
        <v>7</v>
      </c>
      <c r="O91" s="37" t="s">
        <v>292</v>
      </c>
    </row>
    <row r="92" spans="1:15" ht="23.25" customHeight="1">
      <c r="A92" s="38">
        <v>88</v>
      </c>
      <c r="B92" s="32" t="s">
        <v>87</v>
      </c>
      <c r="C92" s="35">
        <f t="shared" si="10"/>
        <v>6144.3099999999995</v>
      </c>
      <c r="D92" s="64">
        <v>105</v>
      </c>
      <c r="E92" s="51">
        <v>5979.7</v>
      </c>
      <c r="F92" s="51">
        <v>164.61</v>
      </c>
      <c r="G92" s="66">
        <f t="shared" si="8"/>
        <v>5610.339999999999</v>
      </c>
      <c r="H92" s="60">
        <f t="shared" si="11"/>
        <v>91.30952051572918</v>
      </c>
      <c r="I92" s="52">
        <f t="shared" si="9"/>
        <v>96</v>
      </c>
      <c r="J92" s="78">
        <f t="shared" si="12"/>
        <v>533.97</v>
      </c>
      <c r="K92" s="50">
        <v>533.97</v>
      </c>
      <c r="L92" s="50">
        <v>0</v>
      </c>
      <c r="M92" s="89">
        <f t="shared" si="13"/>
        <v>8.690479484270824</v>
      </c>
      <c r="N92" s="100">
        <v>9</v>
      </c>
      <c r="O92" s="114" t="s">
        <v>293</v>
      </c>
    </row>
    <row r="93" spans="1:15" ht="12.75">
      <c r="A93" s="38">
        <v>89</v>
      </c>
      <c r="B93" s="32" t="s">
        <v>88</v>
      </c>
      <c r="C93" s="35">
        <f>E93+F93</f>
        <v>7604.01</v>
      </c>
      <c r="D93" s="64">
        <v>142</v>
      </c>
      <c r="E93" s="51">
        <v>7531.71</v>
      </c>
      <c r="F93" s="51">
        <v>72.3</v>
      </c>
      <c r="G93" s="66">
        <f>C93-J93</f>
        <v>7248.01</v>
      </c>
      <c r="H93" s="50">
        <f t="shared" si="11"/>
        <v>95.31825970770686</v>
      </c>
      <c r="I93" s="52">
        <f t="shared" si="9"/>
        <v>136</v>
      </c>
      <c r="J93" s="78">
        <f t="shared" si="12"/>
        <v>356</v>
      </c>
      <c r="K93" s="50">
        <v>356</v>
      </c>
      <c r="L93" s="50">
        <v>0</v>
      </c>
      <c r="M93" s="99">
        <f t="shared" si="13"/>
        <v>4.681740292293142</v>
      </c>
      <c r="N93" s="115">
        <v>6</v>
      </c>
      <c r="O93" s="116" t="s">
        <v>252</v>
      </c>
    </row>
    <row r="94" spans="1:15" ht="12.75">
      <c r="A94" s="38">
        <v>90</v>
      </c>
      <c r="B94" s="32" t="s">
        <v>89</v>
      </c>
      <c r="C94" s="35">
        <f t="shared" si="10"/>
        <v>6126.74</v>
      </c>
      <c r="D94" s="64">
        <v>119</v>
      </c>
      <c r="E94" s="51">
        <v>6095.94</v>
      </c>
      <c r="F94" s="51">
        <v>30.8</v>
      </c>
      <c r="G94" s="66">
        <f t="shared" si="8"/>
        <v>5795.58</v>
      </c>
      <c r="H94" s="50">
        <f t="shared" si="11"/>
        <v>94.59484162866386</v>
      </c>
      <c r="I94" s="52">
        <f t="shared" si="9"/>
        <v>113</v>
      </c>
      <c r="J94" s="78">
        <f t="shared" si="12"/>
        <v>331.16</v>
      </c>
      <c r="K94" s="50">
        <v>331.16</v>
      </c>
      <c r="L94" s="50">
        <v>0</v>
      </c>
      <c r="M94" s="99">
        <f t="shared" si="13"/>
        <v>5.405158371336142</v>
      </c>
      <c r="N94" s="100">
        <v>6</v>
      </c>
      <c r="O94" s="114" t="s">
        <v>294</v>
      </c>
    </row>
    <row r="95" spans="1:15" ht="12.75">
      <c r="A95" s="38">
        <v>91</v>
      </c>
      <c r="B95" s="32" t="s">
        <v>90</v>
      </c>
      <c r="C95" s="35">
        <f t="shared" si="10"/>
        <v>3640.61</v>
      </c>
      <c r="D95" s="64">
        <v>59</v>
      </c>
      <c r="E95" s="51">
        <v>3640.61</v>
      </c>
      <c r="F95" s="51">
        <v>0</v>
      </c>
      <c r="G95" s="66">
        <f t="shared" si="8"/>
        <v>3296.58</v>
      </c>
      <c r="H95" s="60">
        <f t="shared" si="11"/>
        <v>90.55020999228151</v>
      </c>
      <c r="I95" s="52">
        <f t="shared" si="9"/>
        <v>54</v>
      </c>
      <c r="J95" s="78">
        <f t="shared" si="12"/>
        <v>344.03</v>
      </c>
      <c r="K95" s="50">
        <v>344.03</v>
      </c>
      <c r="L95" s="50">
        <v>0</v>
      </c>
      <c r="M95" s="89">
        <f t="shared" si="13"/>
        <v>9.44979000771849</v>
      </c>
      <c r="N95" s="100">
        <v>5</v>
      </c>
      <c r="O95" s="109" t="s">
        <v>296</v>
      </c>
    </row>
    <row r="96" spans="1:15" ht="12.75">
      <c r="A96" s="38">
        <v>92</v>
      </c>
      <c r="B96" s="32" t="s">
        <v>91</v>
      </c>
      <c r="C96" s="35">
        <f t="shared" si="10"/>
        <v>5619.88</v>
      </c>
      <c r="D96" s="64">
        <v>104</v>
      </c>
      <c r="E96" s="51">
        <v>5619.88</v>
      </c>
      <c r="F96" s="51">
        <v>0</v>
      </c>
      <c r="G96" s="66">
        <f t="shared" si="8"/>
        <v>5182.08</v>
      </c>
      <c r="H96" s="50">
        <f t="shared" si="11"/>
        <v>92.20979807398022</v>
      </c>
      <c r="I96" s="52">
        <f t="shared" si="9"/>
        <v>96</v>
      </c>
      <c r="J96" s="78">
        <f t="shared" si="12"/>
        <v>437.8</v>
      </c>
      <c r="K96" s="50">
        <v>437.8</v>
      </c>
      <c r="L96" s="50">
        <v>0</v>
      </c>
      <c r="M96" s="99">
        <f t="shared" si="13"/>
        <v>7.790201926019776</v>
      </c>
      <c r="N96" s="100">
        <v>8</v>
      </c>
      <c r="O96" s="106" t="s">
        <v>253</v>
      </c>
    </row>
    <row r="97" spans="1:15" ht="12.75">
      <c r="A97" s="38">
        <v>93</v>
      </c>
      <c r="B97" s="32" t="s">
        <v>92</v>
      </c>
      <c r="C97" s="35">
        <f t="shared" si="10"/>
        <v>2057.3</v>
      </c>
      <c r="D97" s="64">
        <v>36</v>
      </c>
      <c r="E97" s="51">
        <v>2057.3</v>
      </c>
      <c r="F97" s="51">
        <v>0</v>
      </c>
      <c r="G97" s="66">
        <f t="shared" si="8"/>
        <v>1662.7300000000002</v>
      </c>
      <c r="H97" s="50">
        <f t="shared" si="11"/>
        <v>80.82097895299665</v>
      </c>
      <c r="I97" s="52">
        <f t="shared" si="9"/>
        <v>29</v>
      </c>
      <c r="J97" s="78">
        <f t="shared" si="12"/>
        <v>394.57</v>
      </c>
      <c r="K97" s="50">
        <v>394.57</v>
      </c>
      <c r="L97" s="50">
        <v>0</v>
      </c>
      <c r="M97" s="99">
        <f t="shared" si="13"/>
        <v>19.179021047003346</v>
      </c>
      <c r="N97" s="100">
        <v>7</v>
      </c>
      <c r="O97" s="107" t="s">
        <v>297</v>
      </c>
    </row>
    <row r="98" spans="1:15" ht="12.75">
      <c r="A98" s="38">
        <v>94</v>
      </c>
      <c r="B98" s="32" t="s">
        <v>93</v>
      </c>
      <c r="C98" s="35">
        <f t="shared" si="10"/>
        <v>2129.41</v>
      </c>
      <c r="D98" s="64">
        <v>36</v>
      </c>
      <c r="E98" s="51">
        <v>2129.41</v>
      </c>
      <c r="F98" s="51">
        <v>0</v>
      </c>
      <c r="G98" s="66">
        <f t="shared" si="8"/>
        <v>1867.6999999999998</v>
      </c>
      <c r="H98" s="60">
        <f t="shared" si="11"/>
        <v>87.70974119591811</v>
      </c>
      <c r="I98" s="52">
        <f t="shared" si="9"/>
        <v>32</v>
      </c>
      <c r="J98" s="78">
        <f t="shared" si="12"/>
        <v>261.71</v>
      </c>
      <c r="K98" s="50">
        <v>261.71</v>
      </c>
      <c r="L98" s="50">
        <v>0</v>
      </c>
      <c r="M98" s="89">
        <f t="shared" si="13"/>
        <v>12.290258804081887</v>
      </c>
      <c r="N98" s="100">
        <v>4</v>
      </c>
      <c r="O98" s="109" t="s">
        <v>298</v>
      </c>
    </row>
    <row r="99" spans="1:15" ht="12.75">
      <c r="A99" s="38">
        <v>95</v>
      </c>
      <c r="B99" s="32" t="s">
        <v>94</v>
      </c>
      <c r="C99" s="35">
        <f t="shared" si="10"/>
        <v>2103.83</v>
      </c>
      <c r="D99" s="64">
        <v>36</v>
      </c>
      <c r="E99" s="51">
        <v>2103.83</v>
      </c>
      <c r="F99" s="51">
        <v>0</v>
      </c>
      <c r="G99" s="66">
        <f t="shared" si="8"/>
        <v>2103.83</v>
      </c>
      <c r="H99" s="50">
        <f t="shared" si="11"/>
        <v>100</v>
      </c>
      <c r="I99" s="52">
        <f t="shared" si="9"/>
        <v>36</v>
      </c>
      <c r="J99" s="78">
        <f t="shared" si="12"/>
        <v>0</v>
      </c>
      <c r="K99" s="50">
        <v>0</v>
      </c>
      <c r="L99" s="50">
        <v>0</v>
      </c>
      <c r="M99" s="99">
        <f t="shared" si="13"/>
        <v>0</v>
      </c>
      <c r="N99" s="100">
        <v>0</v>
      </c>
      <c r="O99" s="109" t="s">
        <v>172</v>
      </c>
    </row>
    <row r="100" spans="1:15" ht="27" customHeight="1">
      <c r="A100" s="38">
        <v>96</v>
      </c>
      <c r="B100" s="32" t="s">
        <v>95</v>
      </c>
      <c r="C100" s="35">
        <f t="shared" si="10"/>
        <v>6218.45</v>
      </c>
      <c r="D100" s="64">
        <v>126</v>
      </c>
      <c r="E100" s="51">
        <v>6039.45</v>
      </c>
      <c r="F100" s="51">
        <v>179</v>
      </c>
      <c r="G100" s="66">
        <f t="shared" si="8"/>
        <v>5406.11</v>
      </c>
      <c r="H100" s="50">
        <f t="shared" si="11"/>
        <v>86.93661603775861</v>
      </c>
      <c r="I100" s="52">
        <f t="shared" si="9"/>
        <v>112</v>
      </c>
      <c r="J100" s="78">
        <f t="shared" si="12"/>
        <v>812.34</v>
      </c>
      <c r="K100" s="50">
        <v>697.44</v>
      </c>
      <c r="L100" s="50">
        <v>114.9</v>
      </c>
      <c r="M100" s="99">
        <f t="shared" si="13"/>
        <v>13.063383962241389</v>
      </c>
      <c r="N100" s="100">
        <v>14</v>
      </c>
      <c r="O100" s="114" t="s">
        <v>257</v>
      </c>
    </row>
    <row r="101" spans="1:15" ht="12.75">
      <c r="A101" s="38">
        <v>97</v>
      </c>
      <c r="B101" s="32" t="s">
        <v>96</v>
      </c>
      <c r="C101" s="35">
        <f t="shared" si="10"/>
        <v>3826.05</v>
      </c>
      <c r="D101" s="64">
        <v>90</v>
      </c>
      <c r="E101" s="51">
        <v>3826.05</v>
      </c>
      <c r="F101" s="51">
        <v>0</v>
      </c>
      <c r="G101" s="66">
        <f aca="true" t="shared" si="14" ref="G101:G126">C101-J101</f>
        <v>3639.5800000000004</v>
      </c>
      <c r="H101" s="60">
        <f t="shared" si="11"/>
        <v>95.12630519726612</v>
      </c>
      <c r="I101" s="52">
        <f aca="true" t="shared" si="15" ref="I101:I132">D101-N101</f>
        <v>86</v>
      </c>
      <c r="J101" s="78">
        <f t="shared" si="12"/>
        <v>186.47</v>
      </c>
      <c r="K101" s="50">
        <v>186.47</v>
      </c>
      <c r="L101" s="50">
        <v>0</v>
      </c>
      <c r="M101" s="89">
        <f t="shared" si="13"/>
        <v>4.87369480273388</v>
      </c>
      <c r="N101" s="100">
        <v>4</v>
      </c>
      <c r="O101" s="106" t="s">
        <v>299</v>
      </c>
    </row>
    <row r="102" spans="1:15" ht="27" customHeight="1">
      <c r="A102" s="38">
        <v>98</v>
      </c>
      <c r="B102" s="32" t="s">
        <v>97</v>
      </c>
      <c r="C102" s="35">
        <f t="shared" si="10"/>
        <v>4358.83</v>
      </c>
      <c r="D102" s="64">
        <v>90</v>
      </c>
      <c r="E102" s="51">
        <v>4358.83</v>
      </c>
      <c r="F102" s="51">
        <v>0</v>
      </c>
      <c r="G102" s="66">
        <f t="shared" si="14"/>
        <v>3568.08</v>
      </c>
      <c r="H102" s="50">
        <f t="shared" si="11"/>
        <v>81.85866390751647</v>
      </c>
      <c r="I102" s="52">
        <f t="shared" si="15"/>
        <v>74</v>
      </c>
      <c r="J102" s="78">
        <f t="shared" si="12"/>
        <v>790.75</v>
      </c>
      <c r="K102" s="50">
        <v>790.75</v>
      </c>
      <c r="L102" s="50">
        <v>0</v>
      </c>
      <c r="M102" s="99">
        <f t="shared" si="13"/>
        <v>18.141336092483527</v>
      </c>
      <c r="N102" s="100">
        <v>16</v>
      </c>
      <c r="O102" s="106" t="s">
        <v>254</v>
      </c>
    </row>
    <row r="103" spans="1:15" ht="12.75">
      <c r="A103" s="38">
        <v>99</v>
      </c>
      <c r="B103" s="32" t="s">
        <v>98</v>
      </c>
      <c r="C103" s="35">
        <f t="shared" si="10"/>
        <v>4466.54</v>
      </c>
      <c r="D103" s="64">
        <v>90</v>
      </c>
      <c r="E103" s="51">
        <v>4466.54</v>
      </c>
      <c r="F103" s="51">
        <v>0</v>
      </c>
      <c r="G103" s="66">
        <f t="shared" si="14"/>
        <v>4268.15</v>
      </c>
      <c r="H103" s="50">
        <f t="shared" si="11"/>
        <v>95.5583068773592</v>
      </c>
      <c r="I103" s="52">
        <f t="shared" si="15"/>
        <v>86</v>
      </c>
      <c r="J103" s="78">
        <f t="shared" si="12"/>
        <v>198.39</v>
      </c>
      <c r="K103" s="50">
        <v>198.39</v>
      </c>
      <c r="L103" s="50">
        <v>0</v>
      </c>
      <c r="M103" s="99">
        <f t="shared" si="13"/>
        <v>4.4416931226408</v>
      </c>
      <c r="N103" s="100">
        <v>4</v>
      </c>
      <c r="O103" s="109" t="s">
        <v>300</v>
      </c>
    </row>
    <row r="104" spans="1:15" ht="12.75">
      <c r="A104" s="38">
        <v>100</v>
      </c>
      <c r="B104" s="113" t="s">
        <v>192</v>
      </c>
      <c r="C104" s="35">
        <f t="shared" si="10"/>
        <v>2300.1</v>
      </c>
      <c r="D104" s="64">
        <v>6</v>
      </c>
      <c r="E104" s="51">
        <v>2114.9</v>
      </c>
      <c r="F104" s="51">
        <v>185.2</v>
      </c>
      <c r="G104" s="66">
        <f t="shared" si="14"/>
        <v>1860.56</v>
      </c>
      <c r="H104" s="60">
        <f t="shared" si="11"/>
        <v>80.8903960697361</v>
      </c>
      <c r="I104" s="52">
        <f t="shared" si="15"/>
        <v>1.7000000000000002</v>
      </c>
      <c r="J104" s="78">
        <f t="shared" si="12"/>
        <v>439.54</v>
      </c>
      <c r="K104" s="50">
        <v>439.54</v>
      </c>
      <c r="L104" s="50">
        <v>0</v>
      </c>
      <c r="M104" s="89">
        <f t="shared" si="13"/>
        <v>19.1096039302639</v>
      </c>
      <c r="N104" s="100">
        <v>4.3</v>
      </c>
      <c r="O104" s="109" t="s">
        <v>301</v>
      </c>
    </row>
    <row r="105" spans="1:15" ht="12.75">
      <c r="A105" s="38">
        <v>101</v>
      </c>
      <c r="B105" s="32" t="s">
        <v>99</v>
      </c>
      <c r="C105" s="35">
        <f t="shared" si="10"/>
        <v>2395.32</v>
      </c>
      <c r="D105" s="64">
        <v>40</v>
      </c>
      <c r="E105" s="51">
        <v>2395.32</v>
      </c>
      <c r="F105" s="51">
        <v>0</v>
      </c>
      <c r="G105" s="66">
        <f t="shared" si="14"/>
        <v>2106.5600000000004</v>
      </c>
      <c r="H105" s="50">
        <f t="shared" si="11"/>
        <v>87.94482574353324</v>
      </c>
      <c r="I105" s="52">
        <f t="shared" si="15"/>
        <v>35</v>
      </c>
      <c r="J105" s="78">
        <f t="shared" si="12"/>
        <v>288.76</v>
      </c>
      <c r="K105" s="50">
        <v>288.76</v>
      </c>
      <c r="L105" s="50">
        <v>0</v>
      </c>
      <c r="M105" s="99">
        <f t="shared" si="13"/>
        <v>12.055174256466756</v>
      </c>
      <c r="N105" s="100">
        <v>5</v>
      </c>
      <c r="O105" s="109" t="s">
        <v>226</v>
      </c>
    </row>
    <row r="106" spans="1:15" ht="12.75">
      <c r="A106" s="38">
        <v>102</v>
      </c>
      <c r="B106" s="32" t="s">
        <v>100</v>
      </c>
      <c r="C106" s="35">
        <f t="shared" si="10"/>
        <v>2393.14</v>
      </c>
      <c r="D106" s="64">
        <v>40</v>
      </c>
      <c r="E106" s="51">
        <v>2393.14</v>
      </c>
      <c r="F106" s="51">
        <v>0</v>
      </c>
      <c r="G106" s="66">
        <f t="shared" si="14"/>
        <v>2151.41</v>
      </c>
      <c r="H106" s="50">
        <f t="shared" si="11"/>
        <v>89.89904476963319</v>
      </c>
      <c r="I106" s="52">
        <f t="shared" si="15"/>
        <v>36</v>
      </c>
      <c r="J106" s="78">
        <f t="shared" si="12"/>
        <v>241.73</v>
      </c>
      <c r="K106" s="50">
        <v>241.73</v>
      </c>
      <c r="L106" s="50">
        <v>0</v>
      </c>
      <c r="M106" s="99">
        <f t="shared" si="13"/>
        <v>10.100955230366807</v>
      </c>
      <c r="N106" s="100">
        <v>4</v>
      </c>
      <c r="O106" s="109" t="s">
        <v>255</v>
      </c>
    </row>
    <row r="107" spans="1:15" ht="12.75">
      <c r="A107" s="38">
        <v>103</v>
      </c>
      <c r="B107" s="32" t="s">
        <v>101</v>
      </c>
      <c r="C107" s="35">
        <f t="shared" si="10"/>
        <v>4220.74</v>
      </c>
      <c r="D107" s="64">
        <v>75</v>
      </c>
      <c r="E107" s="51">
        <v>4159.91</v>
      </c>
      <c r="F107" s="51">
        <v>60.83</v>
      </c>
      <c r="G107" s="66">
        <f t="shared" si="14"/>
        <v>3779.56</v>
      </c>
      <c r="H107" s="60">
        <f t="shared" si="11"/>
        <v>89.54733056288708</v>
      </c>
      <c r="I107" s="52">
        <f t="shared" si="15"/>
        <v>67</v>
      </c>
      <c r="J107" s="78">
        <f t="shared" si="12"/>
        <v>441.18</v>
      </c>
      <c r="K107" s="50">
        <v>441.18</v>
      </c>
      <c r="L107" s="50">
        <v>0</v>
      </c>
      <c r="M107" s="89">
        <f t="shared" si="13"/>
        <v>10.452669437112917</v>
      </c>
      <c r="N107" s="100">
        <v>8</v>
      </c>
      <c r="O107" s="109" t="s">
        <v>295</v>
      </c>
    </row>
    <row r="108" spans="1:15" ht="12.75">
      <c r="A108" s="38">
        <v>104</v>
      </c>
      <c r="B108" s="32" t="s">
        <v>102</v>
      </c>
      <c r="C108" s="35">
        <f t="shared" si="10"/>
        <v>3010.1800000000003</v>
      </c>
      <c r="D108" s="64">
        <v>48</v>
      </c>
      <c r="E108" s="51">
        <v>2441.78</v>
      </c>
      <c r="F108" s="51">
        <v>568.4</v>
      </c>
      <c r="G108" s="66">
        <f t="shared" si="14"/>
        <v>2678.4300000000003</v>
      </c>
      <c r="H108" s="50">
        <f t="shared" si="11"/>
        <v>88.97906437488788</v>
      </c>
      <c r="I108" s="52">
        <f t="shared" si="15"/>
        <v>42</v>
      </c>
      <c r="J108" s="78">
        <f t="shared" si="12"/>
        <v>331.75</v>
      </c>
      <c r="K108" s="50">
        <v>331.75</v>
      </c>
      <c r="L108" s="50">
        <v>0</v>
      </c>
      <c r="M108" s="99">
        <f t="shared" si="13"/>
        <v>11.020935625112116</v>
      </c>
      <c r="N108" s="100">
        <v>6</v>
      </c>
      <c r="O108" s="109" t="s">
        <v>201</v>
      </c>
    </row>
    <row r="109" spans="1:15" ht="34.5" customHeight="1">
      <c r="A109" s="38">
        <v>105</v>
      </c>
      <c r="B109" s="113" t="s">
        <v>195</v>
      </c>
      <c r="C109" s="35">
        <f t="shared" si="10"/>
        <v>3737.59</v>
      </c>
      <c r="D109" s="64">
        <v>31</v>
      </c>
      <c r="E109" s="51">
        <v>3490.79</v>
      </c>
      <c r="F109" s="51">
        <v>246.8</v>
      </c>
      <c r="G109" s="66">
        <f t="shared" si="14"/>
        <v>2616.7300000000005</v>
      </c>
      <c r="H109" s="50">
        <f t="shared" si="11"/>
        <v>70.0111569219738</v>
      </c>
      <c r="I109" s="52">
        <f t="shared" si="15"/>
        <v>18</v>
      </c>
      <c r="J109" s="78">
        <f t="shared" si="12"/>
        <v>1120.86</v>
      </c>
      <c r="K109" s="50">
        <v>874.06</v>
      </c>
      <c r="L109" s="50">
        <v>246.8</v>
      </c>
      <c r="M109" s="99">
        <f t="shared" si="13"/>
        <v>29.988843078026207</v>
      </c>
      <c r="N109" s="100">
        <v>13</v>
      </c>
      <c r="O109" s="114" t="s">
        <v>302</v>
      </c>
    </row>
    <row r="110" spans="1:15" ht="37.5" customHeight="1">
      <c r="A110" s="38">
        <v>106</v>
      </c>
      <c r="B110" s="33" t="s">
        <v>103</v>
      </c>
      <c r="C110" s="35">
        <f>E110+F110</f>
        <v>11805.2</v>
      </c>
      <c r="D110" s="64">
        <v>186</v>
      </c>
      <c r="E110" s="51">
        <v>9060.7</v>
      </c>
      <c r="F110" s="51">
        <v>2744.5</v>
      </c>
      <c r="G110" s="66">
        <f t="shared" si="14"/>
        <v>10726.92</v>
      </c>
      <c r="H110" s="60">
        <f t="shared" si="11"/>
        <v>90.86605902483652</v>
      </c>
      <c r="I110" s="52">
        <f t="shared" si="15"/>
        <v>163</v>
      </c>
      <c r="J110" s="78">
        <f t="shared" si="12"/>
        <v>1078.28</v>
      </c>
      <c r="K110" s="50">
        <v>1078.28</v>
      </c>
      <c r="L110" s="50">
        <v>0</v>
      </c>
      <c r="M110" s="89">
        <f t="shared" si="13"/>
        <v>9.133940975163483</v>
      </c>
      <c r="N110" s="100">
        <v>23</v>
      </c>
      <c r="O110" s="117" t="s">
        <v>303</v>
      </c>
    </row>
    <row r="111" spans="1:15" ht="24.75" customHeight="1">
      <c r="A111" s="38">
        <v>107</v>
      </c>
      <c r="B111" s="32" t="s">
        <v>104</v>
      </c>
      <c r="C111" s="35">
        <f t="shared" si="10"/>
        <v>8098.09</v>
      </c>
      <c r="D111" s="64">
        <v>139</v>
      </c>
      <c r="E111" s="51">
        <v>8082.89</v>
      </c>
      <c r="F111" s="51">
        <v>15.2</v>
      </c>
      <c r="G111" s="66">
        <f t="shared" si="14"/>
        <v>7380.89</v>
      </c>
      <c r="H111" s="50">
        <f t="shared" si="11"/>
        <v>91.14359064915307</v>
      </c>
      <c r="I111" s="52">
        <f t="shared" si="15"/>
        <v>127</v>
      </c>
      <c r="J111" s="78">
        <f t="shared" si="12"/>
        <v>717.2</v>
      </c>
      <c r="K111" s="50">
        <v>717.2</v>
      </c>
      <c r="L111" s="50">
        <v>0</v>
      </c>
      <c r="M111" s="99">
        <f t="shared" si="13"/>
        <v>8.856409350846931</v>
      </c>
      <c r="N111" s="100">
        <v>12</v>
      </c>
      <c r="O111" s="106" t="s">
        <v>304</v>
      </c>
    </row>
    <row r="112" spans="1:15" ht="25.5" customHeight="1">
      <c r="A112" s="38">
        <v>108</v>
      </c>
      <c r="B112" s="32" t="s">
        <v>105</v>
      </c>
      <c r="C112" s="35">
        <f t="shared" si="10"/>
        <v>3287.1600000000003</v>
      </c>
      <c r="D112" s="64">
        <v>66</v>
      </c>
      <c r="E112" s="51">
        <v>3033.76</v>
      </c>
      <c r="F112" s="51">
        <v>253.4</v>
      </c>
      <c r="G112" s="66">
        <f t="shared" si="14"/>
        <v>2956.13</v>
      </c>
      <c r="H112" s="50">
        <f t="shared" si="11"/>
        <v>89.92960488689324</v>
      </c>
      <c r="I112" s="52">
        <f t="shared" si="15"/>
        <v>57</v>
      </c>
      <c r="J112" s="78">
        <f t="shared" si="12"/>
        <v>331.03</v>
      </c>
      <c r="K112" s="50">
        <v>314.03</v>
      </c>
      <c r="L112" s="50">
        <v>17</v>
      </c>
      <c r="M112" s="99">
        <f t="shared" si="13"/>
        <v>10.070395113106756</v>
      </c>
      <c r="N112" s="100">
        <v>9</v>
      </c>
      <c r="O112" s="106" t="s">
        <v>305</v>
      </c>
    </row>
    <row r="113" spans="1:15" ht="12.75">
      <c r="A113" s="38">
        <v>109</v>
      </c>
      <c r="B113" s="32" t="s">
        <v>106</v>
      </c>
      <c r="C113" s="35">
        <f t="shared" si="10"/>
        <v>3343.84</v>
      </c>
      <c r="D113" s="64">
        <v>66</v>
      </c>
      <c r="E113" s="51">
        <v>3041.44</v>
      </c>
      <c r="F113" s="51">
        <v>302.4</v>
      </c>
      <c r="G113" s="66">
        <f t="shared" si="14"/>
        <v>2962.48</v>
      </c>
      <c r="H113" s="60">
        <f t="shared" si="11"/>
        <v>88.5951480932102</v>
      </c>
      <c r="I113" s="52">
        <f t="shared" si="15"/>
        <v>58</v>
      </c>
      <c r="J113" s="78">
        <f t="shared" si="12"/>
        <v>381.36</v>
      </c>
      <c r="K113" s="50">
        <v>362.56</v>
      </c>
      <c r="L113" s="50">
        <v>18.8</v>
      </c>
      <c r="M113" s="89">
        <f t="shared" si="13"/>
        <v>11.404851906789801</v>
      </c>
      <c r="N113" s="100">
        <v>8</v>
      </c>
      <c r="O113" s="106" t="s">
        <v>306</v>
      </c>
    </row>
    <row r="114" spans="1:15" ht="12.75">
      <c r="A114" s="38">
        <v>110</v>
      </c>
      <c r="B114" s="32" t="s">
        <v>107</v>
      </c>
      <c r="C114" s="35">
        <f t="shared" si="10"/>
        <v>2023.55</v>
      </c>
      <c r="D114" s="64">
        <v>48</v>
      </c>
      <c r="E114" s="51">
        <v>2023.55</v>
      </c>
      <c r="F114" s="51">
        <v>0</v>
      </c>
      <c r="G114" s="66">
        <f t="shared" si="14"/>
        <v>1765</v>
      </c>
      <c r="H114" s="50">
        <f t="shared" si="11"/>
        <v>87.22294976649947</v>
      </c>
      <c r="I114" s="52">
        <f t="shared" si="15"/>
        <v>42</v>
      </c>
      <c r="J114" s="78">
        <f t="shared" si="12"/>
        <v>258.55</v>
      </c>
      <c r="K114" s="50">
        <v>258.55</v>
      </c>
      <c r="L114" s="50">
        <v>0</v>
      </c>
      <c r="M114" s="99">
        <f t="shared" si="13"/>
        <v>12.777050233500532</v>
      </c>
      <c r="N114" s="100">
        <v>6</v>
      </c>
      <c r="O114" s="109" t="s">
        <v>307</v>
      </c>
    </row>
    <row r="115" spans="1:15" ht="27" customHeight="1">
      <c r="A115" s="38">
        <v>111</v>
      </c>
      <c r="B115" s="32" t="s">
        <v>108</v>
      </c>
      <c r="C115" s="35">
        <f t="shared" si="10"/>
        <v>3411.02</v>
      </c>
      <c r="D115" s="64">
        <v>66</v>
      </c>
      <c r="E115" s="51">
        <v>3080.42</v>
      </c>
      <c r="F115" s="51">
        <v>330.6</v>
      </c>
      <c r="G115" s="66">
        <f t="shared" si="14"/>
        <v>2864.61</v>
      </c>
      <c r="H115" s="50">
        <f t="shared" si="11"/>
        <v>83.98103793000334</v>
      </c>
      <c r="I115" s="52">
        <f t="shared" si="15"/>
        <v>56</v>
      </c>
      <c r="J115" s="78">
        <f t="shared" si="12"/>
        <v>546.41</v>
      </c>
      <c r="K115" s="50">
        <v>414.71</v>
      </c>
      <c r="L115" s="50">
        <v>131.7</v>
      </c>
      <c r="M115" s="99">
        <f t="shared" si="13"/>
        <v>16.01896206999666</v>
      </c>
      <c r="N115" s="100">
        <v>10</v>
      </c>
      <c r="O115" s="114" t="s">
        <v>308</v>
      </c>
    </row>
    <row r="116" spans="1:15" ht="22.5">
      <c r="A116" s="38">
        <v>112</v>
      </c>
      <c r="B116" s="32" t="s">
        <v>109</v>
      </c>
      <c r="C116" s="35">
        <f t="shared" si="10"/>
        <v>3333.48</v>
      </c>
      <c r="D116" s="64">
        <v>67</v>
      </c>
      <c r="E116" s="51">
        <v>3135.18</v>
      </c>
      <c r="F116" s="51">
        <v>198.3</v>
      </c>
      <c r="G116" s="66">
        <f t="shared" si="14"/>
        <v>2881.58</v>
      </c>
      <c r="H116" s="60">
        <f t="shared" si="11"/>
        <v>86.44359648175481</v>
      </c>
      <c r="I116" s="52">
        <f t="shared" si="15"/>
        <v>57.8</v>
      </c>
      <c r="J116" s="78">
        <f t="shared" si="12"/>
        <v>451.9</v>
      </c>
      <c r="K116" s="50">
        <v>451.9</v>
      </c>
      <c r="L116" s="50">
        <v>0</v>
      </c>
      <c r="M116" s="89">
        <f t="shared" si="13"/>
        <v>13.55640351824519</v>
      </c>
      <c r="N116" s="100">
        <v>9.2</v>
      </c>
      <c r="O116" s="106" t="s">
        <v>309</v>
      </c>
    </row>
    <row r="117" spans="1:15" ht="12.75">
      <c r="A117" s="38">
        <v>113</v>
      </c>
      <c r="B117" s="32" t="s">
        <v>110</v>
      </c>
      <c r="C117" s="35">
        <f t="shared" si="10"/>
        <v>3448.83</v>
      </c>
      <c r="D117" s="64">
        <v>80</v>
      </c>
      <c r="E117" s="51">
        <v>3448.83</v>
      </c>
      <c r="F117" s="51">
        <v>0</v>
      </c>
      <c r="G117" s="66">
        <f t="shared" si="14"/>
        <v>3141.45</v>
      </c>
      <c r="H117" s="50">
        <f t="shared" si="11"/>
        <v>91.08741225285097</v>
      </c>
      <c r="I117" s="52">
        <f t="shared" si="15"/>
        <v>72</v>
      </c>
      <c r="J117" s="78">
        <f t="shared" si="12"/>
        <v>307.38</v>
      </c>
      <c r="K117" s="50">
        <v>307.38</v>
      </c>
      <c r="L117" s="50">
        <v>0</v>
      </c>
      <c r="M117" s="99">
        <f t="shared" si="13"/>
        <v>8.912587747149033</v>
      </c>
      <c r="N117" s="100">
        <v>8</v>
      </c>
      <c r="O117" s="106" t="s">
        <v>310</v>
      </c>
    </row>
    <row r="118" spans="1:15" ht="27" customHeight="1">
      <c r="A118" s="38">
        <v>114</v>
      </c>
      <c r="B118" s="32" t="s">
        <v>111</v>
      </c>
      <c r="C118" s="35">
        <f t="shared" si="10"/>
        <v>3325.87</v>
      </c>
      <c r="D118" s="64">
        <v>68</v>
      </c>
      <c r="E118" s="51">
        <v>2461.39</v>
      </c>
      <c r="F118" s="51">
        <v>864.48</v>
      </c>
      <c r="G118" s="66">
        <f t="shared" si="14"/>
        <v>2901.6499999999996</v>
      </c>
      <c r="H118" s="50">
        <f t="shared" si="11"/>
        <v>87.24484119944556</v>
      </c>
      <c r="I118" s="52">
        <f t="shared" si="15"/>
        <v>61</v>
      </c>
      <c r="J118" s="78">
        <f t="shared" si="12"/>
        <v>424.22</v>
      </c>
      <c r="K118" s="50">
        <v>233.02</v>
      </c>
      <c r="L118" s="50">
        <v>191.2</v>
      </c>
      <c r="M118" s="99">
        <f t="shared" si="13"/>
        <v>12.75515880055444</v>
      </c>
      <c r="N118" s="100">
        <v>7</v>
      </c>
      <c r="O118" s="106" t="s">
        <v>311</v>
      </c>
    </row>
    <row r="119" spans="1:15" ht="17.25" customHeight="1">
      <c r="A119" s="38">
        <v>115</v>
      </c>
      <c r="B119" s="32" t="s">
        <v>112</v>
      </c>
      <c r="C119" s="35">
        <f t="shared" si="10"/>
        <v>728.35</v>
      </c>
      <c r="D119" s="64">
        <v>12</v>
      </c>
      <c r="E119" s="51">
        <v>728.35</v>
      </c>
      <c r="F119" s="51">
        <v>0</v>
      </c>
      <c r="G119" s="66">
        <f t="shared" si="14"/>
        <v>663.47</v>
      </c>
      <c r="H119" s="60">
        <f t="shared" si="11"/>
        <v>91.09219468662045</v>
      </c>
      <c r="I119" s="52">
        <f t="shared" si="15"/>
        <v>11</v>
      </c>
      <c r="J119" s="78">
        <f t="shared" si="12"/>
        <v>64.88</v>
      </c>
      <c r="K119" s="50">
        <v>64.88</v>
      </c>
      <c r="L119" s="50">
        <v>0</v>
      </c>
      <c r="M119" s="89">
        <f t="shared" si="13"/>
        <v>8.907805313379555</v>
      </c>
      <c r="N119" s="100">
        <v>1</v>
      </c>
      <c r="O119" s="109">
        <v>8</v>
      </c>
    </row>
    <row r="120" spans="1:15" ht="17.25" customHeight="1">
      <c r="A120" s="38">
        <v>116</v>
      </c>
      <c r="B120" s="32" t="s">
        <v>113</v>
      </c>
      <c r="C120" s="35">
        <f t="shared" si="10"/>
        <v>6067.139999999999</v>
      </c>
      <c r="D120" s="64">
        <v>96</v>
      </c>
      <c r="E120" s="51">
        <v>3862.64</v>
      </c>
      <c r="F120" s="51">
        <v>2204.5</v>
      </c>
      <c r="G120" s="66">
        <f t="shared" si="14"/>
        <v>5864.7</v>
      </c>
      <c r="H120" s="50">
        <f t="shared" si="11"/>
        <v>96.6633372561042</v>
      </c>
      <c r="I120" s="52">
        <f t="shared" si="15"/>
        <v>92</v>
      </c>
      <c r="J120" s="78">
        <f t="shared" si="12"/>
        <v>202.44</v>
      </c>
      <c r="K120" s="50">
        <v>202.44</v>
      </c>
      <c r="L120" s="50">
        <v>0</v>
      </c>
      <c r="M120" s="99">
        <f t="shared" si="13"/>
        <v>3.3366627438958005</v>
      </c>
      <c r="N120" s="100">
        <v>4</v>
      </c>
      <c r="O120" s="109" t="s">
        <v>312</v>
      </c>
    </row>
    <row r="121" spans="1:15" ht="12.75">
      <c r="A121" s="38">
        <v>117</v>
      </c>
      <c r="B121" s="32" t="s">
        <v>114</v>
      </c>
      <c r="C121" s="35">
        <f t="shared" si="10"/>
        <v>420.82</v>
      </c>
      <c r="D121" s="64">
        <v>8</v>
      </c>
      <c r="E121" s="51">
        <v>420.82</v>
      </c>
      <c r="F121" s="51">
        <v>0</v>
      </c>
      <c r="G121" s="66">
        <f t="shared" si="14"/>
        <v>353.83</v>
      </c>
      <c r="H121" s="50">
        <f t="shared" si="11"/>
        <v>84.08107979658762</v>
      </c>
      <c r="I121" s="52">
        <f t="shared" si="15"/>
        <v>7</v>
      </c>
      <c r="J121" s="78">
        <f t="shared" si="12"/>
        <v>66.99</v>
      </c>
      <c r="K121" s="50">
        <v>66.99</v>
      </c>
      <c r="L121" s="50">
        <v>0</v>
      </c>
      <c r="M121" s="99">
        <f t="shared" si="13"/>
        <v>15.918920203412384</v>
      </c>
      <c r="N121" s="100">
        <v>1</v>
      </c>
      <c r="O121" s="109" t="s">
        <v>313</v>
      </c>
    </row>
    <row r="122" spans="1:15" ht="12.75">
      <c r="A122" s="38">
        <v>118</v>
      </c>
      <c r="B122" s="32" t="s">
        <v>115</v>
      </c>
      <c r="C122" s="35">
        <f t="shared" si="10"/>
        <v>624.84</v>
      </c>
      <c r="D122" s="64">
        <v>12</v>
      </c>
      <c r="E122" s="51">
        <v>624.84</v>
      </c>
      <c r="F122" s="51">
        <v>0</v>
      </c>
      <c r="G122" s="66">
        <f t="shared" si="14"/>
        <v>468.81000000000006</v>
      </c>
      <c r="H122" s="60">
        <f t="shared" si="11"/>
        <v>75.02880737468793</v>
      </c>
      <c r="I122" s="52">
        <f t="shared" si="15"/>
        <v>9</v>
      </c>
      <c r="J122" s="78">
        <f t="shared" si="12"/>
        <v>156.03</v>
      </c>
      <c r="K122" s="50">
        <v>156.03</v>
      </c>
      <c r="L122" s="50">
        <v>0</v>
      </c>
      <c r="M122" s="89">
        <f t="shared" si="13"/>
        <v>24.97119262531207</v>
      </c>
      <c r="N122" s="100">
        <v>3</v>
      </c>
      <c r="O122" s="109" t="s">
        <v>314</v>
      </c>
    </row>
    <row r="123" spans="1:15" ht="12.75">
      <c r="A123" s="38">
        <v>119</v>
      </c>
      <c r="B123" s="32" t="s">
        <v>116</v>
      </c>
      <c r="C123" s="35">
        <f>E123+F123</f>
        <v>415.4</v>
      </c>
      <c r="D123" s="64">
        <v>8</v>
      </c>
      <c r="E123" s="51">
        <v>415.4</v>
      </c>
      <c r="F123" s="51">
        <v>0</v>
      </c>
      <c r="G123" s="66">
        <f t="shared" si="14"/>
        <v>415.4</v>
      </c>
      <c r="H123" s="50">
        <f t="shared" si="11"/>
        <v>100</v>
      </c>
      <c r="I123" s="52">
        <f t="shared" si="15"/>
        <v>8</v>
      </c>
      <c r="J123" s="78">
        <f t="shared" si="12"/>
        <v>0</v>
      </c>
      <c r="K123" s="50">
        <v>0</v>
      </c>
      <c r="L123" s="50">
        <v>0</v>
      </c>
      <c r="M123" s="99">
        <f t="shared" si="13"/>
        <v>0</v>
      </c>
      <c r="N123" s="100">
        <v>0</v>
      </c>
      <c r="O123" s="109" t="s">
        <v>172</v>
      </c>
    </row>
    <row r="124" spans="1:15" ht="12.75">
      <c r="A124" s="38">
        <v>120</v>
      </c>
      <c r="B124" s="32" t="s">
        <v>117</v>
      </c>
      <c r="C124" s="35">
        <f t="shared" si="10"/>
        <v>700.84</v>
      </c>
      <c r="D124" s="64">
        <v>12</v>
      </c>
      <c r="E124" s="51">
        <v>700.84</v>
      </c>
      <c r="F124" s="51">
        <v>0</v>
      </c>
      <c r="G124" s="66">
        <f t="shared" si="14"/>
        <v>494.41</v>
      </c>
      <c r="H124" s="50">
        <f t="shared" si="11"/>
        <v>70.54534558529765</v>
      </c>
      <c r="I124" s="52">
        <f t="shared" si="15"/>
        <v>10</v>
      </c>
      <c r="J124" s="78">
        <f t="shared" si="12"/>
        <v>206.43</v>
      </c>
      <c r="K124" s="50">
        <v>206.43</v>
      </c>
      <c r="L124" s="50">
        <v>0</v>
      </c>
      <c r="M124" s="99">
        <f t="shared" si="13"/>
        <v>29.454654414702347</v>
      </c>
      <c r="N124" s="100">
        <v>2</v>
      </c>
      <c r="O124" s="109" t="s">
        <v>248</v>
      </c>
    </row>
    <row r="125" spans="1:15" ht="12.75">
      <c r="A125" s="38">
        <v>121</v>
      </c>
      <c r="B125" s="32" t="s">
        <v>118</v>
      </c>
      <c r="C125" s="35">
        <f t="shared" si="10"/>
        <v>709.19</v>
      </c>
      <c r="D125" s="64">
        <v>16</v>
      </c>
      <c r="E125" s="51">
        <v>709.19</v>
      </c>
      <c r="F125" s="51">
        <v>0</v>
      </c>
      <c r="G125" s="66">
        <f t="shared" si="14"/>
        <v>616.72</v>
      </c>
      <c r="H125" s="60">
        <f t="shared" si="11"/>
        <v>86.96118106572285</v>
      </c>
      <c r="I125" s="52">
        <f t="shared" si="15"/>
        <v>14</v>
      </c>
      <c r="J125" s="78">
        <f t="shared" si="12"/>
        <v>92.47</v>
      </c>
      <c r="K125" s="50">
        <v>92.47</v>
      </c>
      <c r="L125" s="50">
        <v>0</v>
      </c>
      <c r="M125" s="89">
        <f t="shared" si="13"/>
        <v>13.038818934277145</v>
      </c>
      <c r="N125" s="100">
        <v>2</v>
      </c>
      <c r="O125" s="109" t="s">
        <v>315</v>
      </c>
    </row>
    <row r="126" spans="1:15" ht="12.75">
      <c r="A126" s="38">
        <v>122</v>
      </c>
      <c r="B126" s="32" t="s">
        <v>119</v>
      </c>
      <c r="C126" s="35">
        <f t="shared" si="10"/>
        <v>371.98</v>
      </c>
      <c r="D126" s="64">
        <v>8</v>
      </c>
      <c r="E126" s="51">
        <v>371.98</v>
      </c>
      <c r="F126" s="51">
        <v>0</v>
      </c>
      <c r="G126" s="66">
        <f t="shared" si="14"/>
        <v>371.98</v>
      </c>
      <c r="H126" s="50">
        <f t="shared" si="11"/>
        <v>100</v>
      </c>
      <c r="I126" s="52">
        <f t="shared" si="15"/>
        <v>8</v>
      </c>
      <c r="J126" s="78">
        <f t="shared" si="12"/>
        <v>0</v>
      </c>
      <c r="K126" s="50">
        <v>0</v>
      </c>
      <c r="L126" s="50">
        <v>0</v>
      </c>
      <c r="M126" s="99">
        <f t="shared" si="13"/>
        <v>0</v>
      </c>
      <c r="N126" s="100">
        <v>0</v>
      </c>
      <c r="O126" s="109" t="s">
        <v>172</v>
      </c>
    </row>
    <row r="127" spans="1:15" ht="12.75">
      <c r="A127" s="38">
        <v>123</v>
      </c>
      <c r="B127" s="32" t="s">
        <v>206</v>
      </c>
      <c r="C127" s="35">
        <f t="shared" si="10"/>
        <v>712.07</v>
      </c>
      <c r="D127" s="64">
        <v>16</v>
      </c>
      <c r="E127" s="51">
        <v>712.07</v>
      </c>
      <c r="F127" s="51">
        <v>0</v>
      </c>
      <c r="G127" s="66">
        <f aca="true" t="shared" si="16" ref="G127:G158">C127-J127</f>
        <v>639.26</v>
      </c>
      <c r="H127" s="50">
        <f t="shared" si="11"/>
        <v>89.7748816829806</v>
      </c>
      <c r="I127" s="52">
        <f t="shared" si="15"/>
        <v>14.5</v>
      </c>
      <c r="J127" s="78">
        <f t="shared" si="12"/>
        <v>72.81</v>
      </c>
      <c r="K127" s="50">
        <v>72.81</v>
      </c>
      <c r="L127" s="50">
        <v>0</v>
      </c>
      <c r="M127" s="99">
        <f t="shared" si="13"/>
        <v>10.225118317019394</v>
      </c>
      <c r="N127" s="100">
        <v>1.5</v>
      </c>
      <c r="O127" s="109" t="s">
        <v>227</v>
      </c>
    </row>
    <row r="128" spans="1:15" ht="12.75">
      <c r="A128" s="38">
        <v>124</v>
      </c>
      <c r="B128" s="32" t="s">
        <v>120</v>
      </c>
      <c r="C128" s="35">
        <f t="shared" si="10"/>
        <v>265.9</v>
      </c>
      <c r="D128" s="64">
        <v>6</v>
      </c>
      <c r="E128" s="51">
        <v>265.9</v>
      </c>
      <c r="F128" s="51">
        <v>0</v>
      </c>
      <c r="G128" s="66">
        <f t="shared" si="16"/>
        <v>206.79999999999998</v>
      </c>
      <c r="H128" s="60">
        <f t="shared" si="11"/>
        <v>77.77359909740504</v>
      </c>
      <c r="I128" s="52">
        <f t="shared" si="15"/>
        <v>5</v>
      </c>
      <c r="J128" s="78">
        <f t="shared" si="12"/>
        <v>59.1</v>
      </c>
      <c r="K128" s="50">
        <v>59.1</v>
      </c>
      <c r="L128" s="50">
        <v>0</v>
      </c>
      <c r="M128" s="89">
        <f t="shared" si="13"/>
        <v>22.22640090259496</v>
      </c>
      <c r="N128" s="100">
        <v>1</v>
      </c>
      <c r="O128" s="109">
        <v>1</v>
      </c>
    </row>
    <row r="129" spans="1:15" ht="12.75">
      <c r="A129" s="38">
        <v>125</v>
      </c>
      <c r="B129" s="32" t="s">
        <v>215</v>
      </c>
      <c r="C129" s="35">
        <f t="shared" si="10"/>
        <v>2026.07</v>
      </c>
      <c r="D129" s="64">
        <v>44</v>
      </c>
      <c r="E129" s="51">
        <v>1856.97</v>
      </c>
      <c r="F129" s="51">
        <v>169.1</v>
      </c>
      <c r="G129" s="66">
        <f t="shared" si="16"/>
        <v>1842.11</v>
      </c>
      <c r="H129" s="50">
        <f t="shared" si="11"/>
        <v>90.92035319608898</v>
      </c>
      <c r="I129" s="52">
        <f t="shared" si="15"/>
        <v>40</v>
      </c>
      <c r="J129" s="78">
        <f t="shared" si="12"/>
        <v>183.96</v>
      </c>
      <c r="K129" s="50">
        <v>183.96</v>
      </c>
      <c r="L129" s="50">
        <v>0</v>
      </c>
      <c r="M129" s="99">
        <f t="shared" si="13"/>
        <v>9.079646803911018</v>
      </c>
      <c r="N129" s="100">
        <v>4</v>
      </c>
      <c r="O129" s="107" t="s">
        <v>241</v>
      </c>
    </row>
    <row r="130" spans="1:15" ht="12.75">
      <c r="A130" s="38">
        <v>126</v>
      </c>
      <c r="B130" s="32" t="s">
        <v>121</v>
      </c>
      <c r="C130" s="35">
        <f t="shared" si="10"/>
        <v>2573.78</v>
      </c>
      <c r="D130" s="64">
        <v>64</v>
      </c>
      <c r="E130" s="51">
        <v>2573.78</v>
      </c>
      <c r="F130" s="51">
        <v>0</v>
      </c>
      <c r="G130" s="66">
        <f t="shared" si="16"/>
        <v>2383.8900000000003</v>
      </c>
      <c r="H130" s="50">
        <f t="shared" si="11"/>
        <v>92.62213553605982</v>
      </c>
      <c r="I130" s="52">
        <f t="shared" si="15"/>
        <v>59.4</v>
      </c>
      <c r="J130" s="78">
        <f t="shared" si="12"/>
        <v>189.89</v>
      </c>
      <c r="K130" s="50">
        <v>189.89</v>
      </c>
      <c r="L130" s="50">
        <v>0</v>
      </c>
      <c r="M130" s="99">
        <f t="shared" si="13"/>
        <v>7.377864463940185</v>
      </c>
      <c r="N130" s="100">
        <v>4.6</v>
      </c>
      <c r="O130" s="106" t="s">
        <v>316</v>
      </c>
    </row>
    <row r="131" spans="1:15" ht="12.75">
      <c r="A131" s="38">
        <v>127</v>
      </c>
      <c r="B131" s="32" t="s">
        <v>122</v>
      </c>
      <c r="C131" s="35">
        <f t="shared" si="10"/>
        <v>1529.45</v>
      </c>
      <c r="D131" s="64">
        <v>36</v>
      </c>
      <c r="E131" s="51">
        <v>1529.45</v>
      </c>
      <c r="F131" s="51">
        <v>0</v>
      </c>
      <c r="G131" s="66">
        <f t="shared" si="16"/>
        <v>1364.67</v>
      </c>
      <c r="H131" s="60">
        <f t="shared" si="11"/>
        <v>89.22619242211253</v>
      </c>
      <c r="I131" s="52">
        <f t="shared" si="15"/>
        <v>32</v>
      </c>
      <c r="J131" s="78">
        <f t="shared" si="12"/>
        <v>164.78</v>
      </c>
      <c r="K131" s="50">
        <v>164.78</v>
      </c>
      <c r="L131" s="50">
        <v>0</v>
      </c>
      <c r="M131" s="89">
        <f t="shared" si="13"/>
        <v>10.773807577887467</v>
      </c>
      <c r="N131" s="100">
        <v>4</v>
      </c>
      <c r="O131" s="109" t="s">
        <v>318</v>
      </c>
    </row>
    <row r="132" spans="1:15" ht="12.75">
      <c r="A132" s="38">
        <v>128</v>
      </c>
      <c r="B132" s="32" t="s">
        <v>207</v>
      </c>
      <c r="C132" s="35">
        <f t="shared" si="10"/>
        <v>1101.34</v>
      </c>
      <c r="D132" s="64">
        <v>13</v>
      </c>
      <c r="E132" s="51">
        <v>809.04</v>
      </c>
      <c r="F132" s="51">
        <v>292.3</v>
      </c>
      <c r="G132" s="66">
        <f t="shared" si="16"/>
        <v>842.7199999999999</v>
      </c>
      <c r="H132" s="50">
        <f t="shared" si="11"/>
        <v>76.51769662411245</v>
      </c>
      <c r="I132" s="52">
        <f t="shared" si="15"/>
        <v>9</v>
      </c>
      <c r="J132" s="78">
        <f>K132+L132</f>
        <v>258.62</v>
      </c>
      <c r="K132" s="50">
        <v>258.62</v>
      </c>
      <c r="L132" s="50">
        <v>0</v>
      </c>
      <c r="M132" s="99">
        <f t="shared" si="13"/>
        <v>23.482303375887554</v>
      </c>
      <c r="N132" s="100">
        <v>4</v>
      </c>
      <c r="O132" s="109" t="s">
        <v>317</v>
      </c>
    </row>
    <row r="133" spans="1:15" ht="12.75">
      <c r="A133" s="38">
        <v>129</v>
      </c>
      <c r="B133" s="32" t="s">
        <v>208</v>
      </c>
      <c r="C133" s="35">
        <f t="shared" si="10"/>
        <v>1494.87</v>
      </c>
      <c r="D133" s="64">
        <v>36</v>
      </c>
      <c r="E133" s="51">
        <v>1494.87</v>
      </c>
      <c r="F133" s="51">
        <v>0</v>
      </c>
      <c r="G133" s="66">
        <f t="shared" si="16"/>
        <v>1411.1999999999998</v>
      </c>
      <c r="H133" s="50">
        <f t="shared" si="11"/>
        <v>94.40285777358565</v>
      </c>
      <c r="I133" s="52">
        <f aca="true" t="shared" si="17" ref="I133:I165">D133-N133</f>
        <v>34</v>
      </c>
      <c r="J133" s="78">
        <f t="shared" si="12"/>
        <v>83.67</v>
      </c>
      <c r="K133" s="50">
        <v>83.67</v>
      </c>
      <c r="L133" s="50">
        <v>0</v>
      </c>
      <c r="M133" s="99">
        <f t="shared" si="13"/>
        <v>5.597142226414348</v>
      </c>
      <c r="N133" s="100">
        <v>2</v>
      </c>
      <c r="O133" s="107" t="s">
        <v>319</v>
      </c>
    </row>
    <row r="134" spans="1:15" ht="26.25" customHeight="1">
      <c r="A134" s="38">
        <v>130</v>
      </c>
      <c r="B134" s="32" t="s">
        <v>123</v>
      </c>
      <c r="C134" s="35">
        <f aca="true" t="shared" si="18" ref="C134:C174">E134+F134</f>
        <v>8258.26</v>
      </c>
      <c r="D134" s="64">
        <v>143</v>
      </c>
      <c r="E134" s="51">
        <v>8258.26</v>
      </c>
      <c r="F134" s="51">
        <v>0</v>
      </c>
      <c r="G134" s="66">
        <f t="shared" si="16"/>
        <v>7268.62</v>
      </c>
      <c r="H134" s="60">
        <f aca="true" t="shared" si="19" ref="H134:H174">G134/C134*100</f>
        <v>88.0163618001855</v>
      </c>
      <c r="I134" s="52">
        <f t="shared" si="17"/>
        <v>127</v>
      </c>
      <c r="J134" s="78">
        <f aca="true" t="shared" si="20" ref="J134:J174">K134+L134</f>
        <v>989.64</v>
      </c>
      <c r="K134" s="50">
        <v>989.64</v>
      </c>
      <c r="L134" s="50">
        <v>0</v>
      </c>
      <c r="M134" s="89">
        <f aca="true" t="shared" si="21" ref="M134:M174">100-H134</f>
        <v>11.983638199814493</v>
      </c>
      <c r="N134" s="100">
        <v>16</v>
      </c>
      <c r="O134" s="106" t="s">
        <v>320</v>
      </c>
    </row>
    <row r="135" spans="1:15" ht="12.75">
      <c r="A135" s="38">
        <v>131</v>
      </c>
      <c r="B135" s="32" t="s">
        <v>124</v>
      </c>
      <c r="C135" s="35">
        <f t="shared" si="18"/>
        <v>4569.52</v>
      </c>
      <c r="D135" s="64">
        <v>90</v>
      </c>
      <c r="E135" s="51">
        <v>4569.52</v>
      </c>
      <c r="F135" s="51">
        <v>0</v>
      </c>
      <c r="G135" s="66">
        <f t="shared" si="16"/>
        <v>4233.330000000001</v>
      </c>
      <c r="H135" s="50">
        <f t="shared" si="19"/>
        <v>92.64277210735483</v>
      </c>
      <c r="I135" s="52">
        <f t="shared" si="17"/>
        <v>84</v>
      </c>
      <c r="J135" s="78">
        <f t="shared" si="20"/>
        <v>336.19</v>
      </c>
      <c r="K135" s="50">
        <v>336.19</v>
      </c>
      <c r="L135" s="50">
        <v>0</v>
      </c>
      <c r="M135" s="99">
        <f t="shared" si="21"/>
        <v>7.35722789264517</v>
      </c>
      <c r="N135" s="100">
        <v>6</v>
      </c>
      <c r="O135" s="107" t="s">
        <v>242</v>
      </c>
    </row>
    <row r="136" spans="1:15" ht="12.75">
      <c r="A136" s="38">
        <v>132</v>
      </c>
      <c r="B136" s="32" t="s">
        <v>125</v>
      </c>
      <c r="C136" s="35">
        <f t="shared" si="18"/>
        <v>4600.76</v>
      </c>
      <c r="D136" s="64">
        <v>90</v>
      </c>
      <c r="E136" s="51">
        <v>4600.76</v>
      </c>
      <c r="F136" s="51">
        <v>0</v>
      </c>
      <c r="G136" s="66">
        <f t="shared" si="16"/>
        <v>4311.75</v>
      </c>
      <c r="H136" s="50">
        <f t="shared" si="19"/>
        <v>93.71821177370695</v>
      </c>
      <c r="I136" s="52">
        <f t="shared" si="17"/>
        <v>84</v>
      </c>
      <c r="J136" s="78">
        <f t="shared" si="20"/>
        <v>289.01</v>
      </c>
      <c r="K136" s="50">
        <v>289.01</v>
      </c>
      <c r="L136" s="50">
        <v>0</v>
      </c>
      <c r="M136" s="99">
        <f t="shared" si="21"/>
        <v>6.281788226293045</v>
      </c>
      <c r="N136" s="100">
        <v>6</v>
      </c>
      <c r="O136" s="114" t="s">
        <v>321</v>
      </c>
    </row>
    <row r="137" spans="1:15" ht="12.75">
      <c r="A137" s="38">
        <v>133</v>
      </c>
      <c r="B137" s="32" t="s">
        <v>126</v>
      </c>
      <c r="C137" s="35">
        <f t="shared" si="18"/>
        <v>4588.46</v>
      </c>
      <c r="D137" s="64">
        <v>90</v>
      </c>
      <c r="E137" s="51">
        <v>4588.46</v>
      </c>
      <c r="F137" s="51">
        <v>0</v>
      </c>
      <c r="G137" s="66">
        <f t="shared" si="16"/>
        <v>4182.18</v>
      </c>
      <c r="H137" s="60">
        <f t="shared" si="19"/>
        <v>91.1456131251008</v>
      </c>
      <c r="I137" s="52">
        <f t="shared" si="17"/>
        <v>82</v>
      </c>
      <c r="J137" s="78">
        <f t="shared" si="20"/>
        <v>406.28</v>
      </c>
      <c r="K137" s="50">
        <v>406.28</v>
      </c>
      <c r="L137" s="50">
        <v>0</v>
      </c>
      <c r="M137" s="89">
        <f t="shared" si="21"/>
        <v>8.854386874899205</v>
      </c>
      <c r="N137" s="100">
        <v>8</v>
      </c>
      <c r="O137" s="109" t="s">
        <v>243</v>
      </c>
    </row>
    <row r="138" spans="1:15" ht="26.25" customHeight="1">
      <c r="A138" s="38">
        <v>134</v>
      </c>
      <c r="B138" s="32" t="s">
        <v>127</v>
      </c>
      <c r="C138" s="35">
        <f t="shared" si="18"/>
        <v>8373.15</v>
      </c>
      <c r="D138" s="64">
        <v>143</v>
      </c>
      <c r="E138" s="51">
        <v>8373.15</v>
      </c>
      <c r="F138" s="51">
        <v>0</v>
      </c>
      <c r="G138" s="66">
        <f t="shared" si="16"/>
        <v>6978.5199999999995</v>
      </c>
      <c r="H138" s="50">
        <f t="shared" si="19"/>
        <v>83.34402226163391</v>
      </c>
      <c r="I138" s="52">
        <f t="shared" si="17"/>
        <v>120</v>
      </c>
      <c r="J138" s="78">
        <f t="shared" si="20"/>
        <v>1394.63</v>
      </c>
      <c r="K138" s="50">
        <v>1394.63</v>
      </c>
      <c r="L138" s="50">
        <v>0</v>
      </c>
      <c r="M138" s="99">
        <f t="shared" si="21"/>
        <v>16.65597773836609</v>
      </c>
      <c r="N138" s="100">
        <v>23</v>
      </c>
      <c r="O138" s="106" t="s">
        <v>322</v>
      </c>
    </row>
    <row r="139" spans="1:15" ht="12.75">
      <c r="A139" s="38">
        <v>135</v>
      </c>
      <c r="B139" s="32" t="s">
        <v>128</v>
      </c>
      <c r="C139" s="35">
        <f t="shared" si="18"/>
        <v>3038</v>
      </c>
      <c r="D139" s="64">
        <v>60</v>
      </c>
      <c r="E139" s="51">
        <v>3038</v>
      </c>
      <c r="F139" s="51">
        <v>0</v>
      </c>
      <c r="G139" s="66">
        <f t="shared" si="16"/>
        <v>2634.52</v>
      </c>
      <c r="H139" s="50">
        <f t="shared" si="19"/>
        <v>86.71889400921658</v>
      </c>
      <c r="I139" s="52">
        <f t="shared" si="17"/>
        <v>51</v>
      </c>
      <c r="J139" s="78">
        <f t="shared" si="20"/>
        <v>403.48</v>
      </c>
      <c r="K139" s="50">
        <v>403.48</v>
      </c>
      <c r="L139" s="50">
        <v>0</v>
      </c>
      <c r="M139" s="99">
        <f t="shared" si="21"/>
        <v>13.281105990783416</v>
      </c>
      <c r="N139" s="100">
        <v>9</v>
      </c>
      <c r="O139" s="107" t="s">
        <v>323</v>
      </c>
    </row>
    <row r="140" spans="1:15" ht="12.75">
      <c r="A140" s="38">
        <v>136</v>
      </c>
      <c r="B140" s="32" t="s">
        <v>129</v>
      </c>
      <c r="C140" s="35">
        <f t="shared" si="18"/>
        <v>3082.43</v>
      </c>
      <c r="D140" s="64">
        <v>60</v>
      </c>
      <c r="E140" s="51">
        <v>3082.43</v>
      </c>
      <c r="F140" s="51">
        <v>0</v>
      </c>
      <c r="G140" s="66">
        <f t="shared" si="16"/>
        <v>2908.6299999999997</v>
      </c>
      <c r="H140" s="60">
        <f t="shared" si="19"/>
        <v>94.36159134189583</v>
      </c>
      <c r="I140" s="52">
        <f t="shared" si="17"/>
        <v>57</v>
      </c>
      <c r="J140" s="78">
        <f t="shared" si="20"/>
        <v>173.8</v>
      </c>
      <c r="K140" s="50">
        <v>173.8</v>
      </c>
      <c r="L140" s="50">
        <v>0</v>
      </c>
      <c r="M140" s="89">
        <f t="shared" si="21"/>
        <v>5.638408658104169</v>
      </c>
      <c r="N140" s="100">
        <v>3</v>
      </c>
      <c r="O140" s="107" t="s">
        <v>324</v>
      </c>
    </row>
    <row r="141" spans="1:15" ht="12.75">
      <c r="A141" s="38">
        <v>137</v>
      </c>
      <c r="B141" s="32" t="s">
        <v>130</v>
      </c>
      <c r="C141" s="35">
        <f>E141+F141</f>
        <v>716.48</v>
      </c>
      <c r="D141" s="64">
        <v>12</v>
      </c>
      <c r="E141" s="51">
        <v>716.48</v>
      </c>
      <c r="F141" s="51">
        <v>0</v>
      </c>
      <c r="G141" s="66">
        <f t="shared" si="16"/>
        <v>529.5</v>
      </c>
      <c r="H141" s="50">
        <f t="shared" si="19"/>
        <v>73.90297007592676</v>
      </c>
      <c r="I141" s="52">
        <f t="shared" si="17"/>
        <v>9</v>
      </c>
      <c r="J141" s="78">
        <f t="shared" si="20"/>
        <v>186.98</v>
      </c>
      <c r="K141" s="50">
        <v>186.98</v>
      </c>
      <c r="L141" s="50">
        <v>0</v>
      </c>
      <c r="M141" s="99">
        <f t="shared" si="21"/>
        <v>26.09702992407324</v>
      </c>
      <c r="N141" s="100">
        <v>3</v>
      </c>
      <c r="O141" s="109" t="s">
        <v>228</v>
      </c>
    </row>
    <row r="142" spans="1:15" ht="12.75">
      <c r="A142" s="38">
        <v>138</v>
      </c>
      <c r="B142" s="32" t="s">
        <v>131</v>
      </c>
      <c r="C142" s="35">
        <f t="shared" si="18"/>
        <v>1995.54</v>
      </c>
      <c r="D142" s="64">
        <v>48</v>
      </c>
      <c r="E142" s="51">
        <v>1995.54</v>
      </c>
      <c r="F142" s="51">
        <v>0</v>
      </c>
      <c r="G142" s="66">
        <f t="shared" si="16"/>
        <v>1757.87</v>
      </c>
      <c r="H142" s="50">
        <f t="shared" si="19"/>
        <v>88.08994056746545</v>
      </c>
      <c r="I142" s="52">
        <f t="shared" si="17"/>
        <v>43</v>
      </c>
      <c r="J142" s="78">
        <f t="shared" si="20"/>
        <v>237.67</v>
      </c>
      <c r="K142" s="50">
        <v>237.67</v>
      </c>
      <c r="L142" s="50">
        <v>0</v>
      </c>
      <c r="M142" s="99">
        <f t="shared" si="21"/>
        <v>11.910059432534553</v>
      </c>
      <c r="N142" s="100">
        <v>5</v>
      </c>
      <c r="O142" s="109" t="s">
        <v>325</v>
      </c>
    </row>
    <row r="143" spans="1:15" ht="12.75">
      <c r="A143" s="38">
        <v>139</v>
      </c>
      <c r="B143" s="32" t="s">
        <v>132</v>
      </c>
      <c r="C143" s="35">
        <f t="shared" si="18"/>
        <v>642.48</v>
      </c>
      <c r="D143" s="64">
        <v>12</v>
      </c>
      <c r="E143" s="51">
        <v>642.48</v>
      </c>
      <c r="F143" s="51">
        <v>0</v>
      </c>
      <c r="G143" s="66">
        <f t="shared" si="16"/>
        <v>620.26</v>
      </c>
      <c r="H143" s="60">
        <f t="shared" si="19"/>
        <v>96.54152658448511</v>
      </c>
      <c r="I143" s="52">
        <f t="shared" si="17"/>
        <v>11.64</v>
      </c>
      <c r="J143" s="78">
        <f>K143+L143</f>
        <v>22.22</v>
      </c>
      <c r="K143" s="50">
        <v>22.22</v>
      </c>
      <c r="L143" s="50">
        <v>0</v>
      </c>
      <c r="M143" s="89">
        <f t="shared" si="21"/>
        <v>3.458473415514888</v>
      </c>
      <c r="N143" s="100">
        <v>0.36</v>
      </c>
      <c r="O143" s="109" t="s">
        <v>249</v>
      </c>
    </row>
    <row r="144" spans="1:15" ht="12.75">
      <c r="A144" s="38">
        <v>140</v>
      </c>
      <c r="B144" s="32" t="s">
        <v>133</v>
      </c>
      <c r="C144" s="35">
        <f t="shared" si="18"/>
        <v>983.49</v>
      </c>
      <c r="D144" s="64">
        <v>24</v>
      </c>
      <c r="E144" s="51">
        <v>983.49</v>
      </c>
      <c r="F144" s="51">
        <v>0</v>
      </c>
      <c r="G144" s="66">
        <f t="shared" si="16"/>
        <v>903.24</v>
      </c>
      <c r="H144" s="50">
        <f t="shared" si="19"/>
        <v>91.84028307354421</v>
      </c>
      <c r="I144" s="52">
        <f t="shared" si="17"/>
        <v>22</v>
      </c>
      <c r="J144" s="78">
        <f t="shared" si="20"/>
        <v>80.25</v>
      </c>
      <c r="K144" s="50">
        <v>80.25</v>
      </c>
      <c r="L144" s="50">
        <v>0</v>
      </c>
      <c r="M144" s="99">
        <f t="shared" si="21"/>
        <v>8.159716926455786</v>
      </c>
      <c r="N144" s="100">
        <v>2</v>
      </c>
      <c r="O144" s="109" t="s">
        <v>229</v>
      </c>
    </row>
    <row r="145" spans="1:15" ht="12.75">
      <c r="A145" s="38">
        <v>141</v>
      </c>
      <c r="B145" s="32" t="s">
        <v>134</v>
      </c>
      <c r="C145" s="35">
        <f>E145+F145</f>
        <v>426.5</v>
      </c>
      <c r="D145" s="64">
        <v>8</v>
      </c>
      <c r="E145" s="51">
        <v>426.5</v>
      </c>
      <c r="F145" s="51">
        <v>0</v>
      </c>
      <c r="G145" s="66">
        <f t="shared" si="16"/>
        <v>401.5</v>
      </c>
      <c r="H145" s="50">
        <f t="shared" si="19"/>
        <v>94.13833528722158</v>
      </c>
      <c r="I145" s="52">
        <f t="shared" si="17"/>
        <v>7.5</v>
      </c>
      <c r="J145" s="78">
        <f t="shared" si="20"/>
        <v>25</v>
      </c>
      <c r="K145" s="50">
        <v>25</v>
      </c>
      <c r="L145" s="50">
        <v>0</v>
      </c>
      <c r="M145" s="99">
        <f t="shared" si="21"/>
        <v>5.8616647127784205</v>
      </c>
      <c r="N145" s="100">
        <v>0.5</v>
      </c>
      <c r="O145" s="109" t="s">
        <v>326</v>
      </c>
    </row>
    <row r="146" spans="1:15" ht="12.75">
      <c r="A146" s="38">
        <v>142</v>
      </c>
      <c r="B146" s="32" t="s">
        <v>135</v>
      </c>
      <c r="C146" s="35">
        <f t="shared" si="18"/>
        <v>422.21</v>
      </c>
      <c r="D146" s="64">
        <v>8</v>
      </c>
      <c r="E146" s="51">
        <v>422.21</v>
      </c>
      <c r="F146" s="51">
        <v>0</v>
      </c>
      <c r="G146" s="66">
        <f t="shared" si="16"/>
        <v>323.14</v>
      </c>
      <c r="H146" s="60">
        <f t="shared" si="19"/>
        <v>76.53537339238767</v>
      </c>
      <c r="I146" s="52">
        <f t="shared" si="17"/>
        <v>6</v>
      </c>
      <c r="J146" s="78">
        <f t="shared" si="20"/>
        <v>99.07</v>
      </c>
      <c r="K146" s="50">
        <v>99.07</v>
      </c>
      <c r="L146" s="50">
        <v>0</v>
      </c>
      <c r="M146" s="89">
        <f t="shared" si="21"/>
        <v>23.46462660761233</v>
      </c>
      <c r="N146" s="100">
        <v>2</v>
      </c>
      <c r="O146" s="109" t="s">
        <v>230</v>
      </c>
    </row>
    <row r="147" spans="1:15" ht="12.75">
      <c r="A147" s="38">
        <v>143</v>
      </c>
      <c r="B147" s="32" t="s">
        <v>136</v>
      </c>
      <c r="C147" s="35">
        <f t="shared" si="18"/>
        <v>958.56</v>
      </c>
      <c r="D147" s="64">
        <v>24</v>
      </c>
      <c r="E147" s="51">
        <v>958.56</v>
      </c>
      <c r="F147" s="51">
        <v>0</v>
      </c>
      <c r="G147" s="66">
        <f t="shared" si="16"/>
        <v>875.02</v>
      </c>
      <c r="H147" s="50">
        <f t="shared" si="19"/>
        <v>91.28484393256552</v>
      </c>
      <c r="I147" s="52">
        <f t="shared" si="17"/>
        <v>22</v>
      </c>
      <c r="J147" s="78">
        <f t="shared" si="20"/>
        <v>83.54</v>
      </c>
      <c r="K147" s="50">
        <v>83.54</v>
      </c>
      <c r="L147" s="50">
        <v>0</v>
      </c>
      <c r="M147" s="99">
        <f t="shared" si="21"/>
        <v>8.715156067434478</v>
      </c>
      <c r="N147" s="100">
        <v>2</v>
      </c>
      <c r="O147" s="109" t="s">
        <v>231</v>
      </c>
    </row>
    <row r="148" spans="1:15" ht="12.75">
      <c r="A148" s="38">
        <v>144</v>
      </c>
      <c r="B148" s="32" t="s">
        <v>137</v>
      </c>
      <c r="C148" s="35">
        <f t="shared" si="18"/>
        <v>440.43</v>
      </c>
      <c r="D148" s="64">
        <v>8</v>
      </c>
      <c r="E148" s="51">
        <v>440.43</v>
      </c>
      <c r="F148" s="51">
        <v>0</v>
      </c>
      <c r="G148" s="66">
        <f t="shared" si="16"/>
        <v>388.49</v>
      </c>
      <c r="H148" s="50">
        <f t="shared" si="19"/>
        <v>88.20697954271961</v>
      </c>
      <c r="I148" s="52">
        <f t="shared" si="17"/>
        <v>7</v>
      </c>
      <c r="J148" s="78">
        <f t="shared" si="20"/>
        <v>51.94</v>
      </c>
      <c r="K148" s="50">
        <v>51.94</v>
      </c>
      <c r="L148" s="50">
        <v>0</v>
      </c>
      <c r="M148" s="99">
        <f t="shared" si="21"/>
        <v>11.793020457280392</v>
      </c>
      <c r="N148" s="100">
        <v>1</v>
      </c>
      <c r="O148" s="109">
        <v>2</v>
      </c>
    </row>
    <row r="149" spans="1:15" ht="12.75">
      <c r="A149" s="38">
        <v>145</v>
      </c>
      <c r="B149" s="32" t="s">
        <v>138</v>
      </c>
      <c r="C149" s="35">
        <f t="shared" si="18"/>
        <v>2011.11</v>
      </c>
      <c r="D149" s="64">
        <v>48</v>
      </c>
      <c r="E149" s="51">
        <v>2011.11</v>
      </c>
      <c r="F149" s="51">
        <v>0</v>
      </c>
      <c r="G149" s="66">
        <f t="shared" si="16"/>
        <v>1970.8899999999999</v>
      </c>
      <c r="H149" s="60">
        <f t="shared" si="19"/>
        <v>98.00010939232563</v>
      </c>
      <c r="I149" s="52">
        <f t="shared" si="17"/>
        <v>47</v>
      </c>
      <c r="J149" s="78">
        <f t="shared" si="20"/>
        <v>40.22</v>
      </c>
      <c r="K149" s="50">
        <v>40.22</v>
      </c>
      <c r="L149" s="50">
        <v>0</v>
      </c>
      <c r="M149" s="89">
        <f t="shared" si="21"/>
        <v>1.9998906076743737</v>
      </c>
      <c r="N149" s="100">
        <v>1</v>
      </c>
      <c r="O149" s="109">
        <v>14</v>
      </c>
    </row>
    <row r="150" spans="1:15" ht="12.75">
      <c r="A150" s="38">
        <v>146</v>
      </c>
      <c r="B150" s="32" t="s">
        <v>139</v>
      </c>
      <c r="C150" s="35">
        <f t="shared" si="18"/>
        <v>2021.84</v>
      </c>
      <c r="D150" s="64">
        <v>48</v>
      </c>
      <c r="E150" s="51">
        <v>2021.84</v>
      </c>
      <c r="F150" s="51">
        <v>0</v>
      </c>
      <c r="G150" s="66">
        <f t="shared" si="16"/>
        <v>1802.4499999999998</v>
      </c>
      <c r="H150" s="50">
        <f t="shared" si="19"/>
        <v>89.14899299647846</v>
      </c>
      <c r="I150" s="52">
        <f t="shared" si="17"/>
        <v>42</v>
      </c>
      <c r="J150" s="78">
        <f t="shared" si="20"/>
        <v>219.39</v>
      </c>
      <c r="K150" s="50">
        <v>219.39</v>
      </c>
      <c r="L150" s="50">
        <v>0</v>
      </c>
      <c r="M150" s="99">
        <f t="shared" si="21"/>
        <v>10.851007003521545</v>
      </c>
      <c r="N150" s="100">
        <v>6</v>
      </c>
      <c r="O150" s="109" t="s">
        <v>256</v>
      </c>
    </row>
    <row r="151" spans="1:15" ht="12.75">
      <c r="A151" s="38">
        <v>147</v>
      </c>
      <c r="B151" s="32" t="s">
        <v>140</v>
      </c>
      <c r="C151" s="35">
        <f t="shared" si="18"/>
        <v>422.97</v>
      </c>
      <c r="D151" s="64">
        <v>8</v>
      </c>
      <c r="E151" s="51">
        <v>422.97</v>
      </c>
      <c r="F151" s="51">
        <v>0</v>
      </c>
      <c r="G151" s="66">
        <f t="shared" si="16"/>
        <v>422.97</v>
      </c>
      <c r="H151" s="50">
        <f t="shared" si="19"/>
        <v>100</v>
      </c>
      <c r="I151" s="52">
        <f t="shared" si="17"/>
        <v>8</v>
      </c>
      <c r="J151" s="78">
        <f t="shared" si="20"/>
        <v>0</v>
      </c>
      <c r="K151" s="50">
        <v>0</v>
      </c>
      <c r="L151" s="50">
        <v>0</v>
      </c>
      <c r="M151" s="99">
        <f t="shared" si="21"/>
        <v>0</v>
      </c>
      <c r="N151" s="100">
        <v>0</v>
      </c>
      <c r="O151" s="109" t="s">
        <v>172</v>
      </c>
    </row>
    <row r="152" spans="1:15" ht="12.75">
      <c r="A152" s="38">
        <v>148</v>
      </c>
      <c r="B152" s="32" t="s">
        <v>141</v>
      </c>
      <c r="C152" s="35">
        <f t="shared" si="18"/>
        <v>2017.4</v>
      </c>
      <c r="D152" s="64">
        <v>48</v>
      </c>
      <c r="E152" s="51">
        <v>2017.4</v>
      </c>
      <c r="F152" s="51">
        <v>0</v>
      </c>
      <c r="G152" s="66">
        <f t="shared" si="16"/>
        <v>1811.3000000000002</v>
      </c>
      <c r="H152" s="60">
        <f t="shared" si="19"/>
        <v>89.78388024189552</v>
      </c>
      <c r="I152" s="52">
        <f t="shared" si="17"/>
        <v>44</v>
      </c>
      <c r="J152" s="78">
        <f t="shared" si="20"/>
        <v>206.1</v>
      </c>
      <c r="K152" s="50">
        <v>206.1</v>
      </c>
      <c r="L152" s="50">
        <v>0</v>
      </c>
      <c r="M152" s="89">
        <f t="shared" si="21"/>
        <v>10.216119758104483</v>
      </c>
      <c r="N152" s="100">
        <v>4</v>
      </c>
      <c r="O152" s="109" t="s">
        <v>232</v>
      </c>
    </row>
    <row r="153" spans="1:15" ht="12.75">
      <c r="A153" s="38">
        <v>149</v>
      </c>
      <c r="B153" s="32" t="s">
        <v>142</v>
      </c>
      <c r="C153" s="35">
        <f t="shared" si="18"/>
        <v>423.82</v>
      </c>
      <c r="D153" s="64">
        <v>8</v>
      </c>
      <c r="E153" s="51">
        <v>423.82</v>
      </c>
      <c r="F153" s="51">
        <v>0</v>
      </c>
      <c r="G153" s="66">
        <f t="shared" si="16"/>
        <v>423.82</v>
      </c>
      <c r="H153" s="50">
        <f t="shared" si="19"/>
        <v>100</v>
      </c>
      <c r="I153" s="52">
        <f t="shared" si="17"/>
        <v>8</v>
      </c>
      <c r="J153" s="78">
        <f t="shared" si="20"/>
        <v>0</v>
      </c>
      <c r="K153" s="50">
        <v>0</v>
      </c>
      <c r="L153" s="50">
        <v>0</v>
      </c>
      <c r="M153" s="99">
        <f t="shared" si="21"/>
        <v>0</v>
      </c>
      <c r="N153" s="100">
        <v>0</v>
      </c>
      <c r="O153" s="109" t="s">
        <v>172</v>
      </c>
    </row>
    <row r="154" spans="1:15" ht="15.75" customHeight="1">
      <c r="A154" s="38">
        <v>150</v>
      </c>
      <c r="B154" s="32" t="s">
        <v>143</v>
      </c>
      <c r="C154" s="35">
        <f t="shared" si="18"/>
        <v>4404.01</v>
      </c>
      <c r="D154" s="64">
        <v>90</v>
      </c>
      <c r="E154" s="51">
        <v>4404.01</v>
      </c>
      <c r="F154" s="51">
        <v>0</v>
      </c>
      <c r="G154" s="66">
        <f t="shared" si="16"/>
        <v>3882.8500000000004</v>
      </c>
      <c r="H154" s="50">
        <f t="shared" si="19"/>
        <v>88.16623940454268</v>
      </c>
      <c r="I154" s="52">
        <f t="shared" si="17"/>
        <v>81</v>
      </c>
      <c r="J154" s="78">
        <f t="shared" si="20"/>
        <v>521.16</v>
      </c>
      <c r="K154" s="50">
        <v>521.16</v>
      </c>
      <c r="L154" s="50">
        <v>0</v>
      </c>
      <c r="M154" s="99">
        <f t="shared" si="21"/>
        <v>11.83376059545732</v>
      </c>
      <c r="N154" s="100">
        <v>9</v>
      </c>
      <c r="O154" s="109" t="s">
        <v>327</v>
      </c>
    </row>
    <row r="155" spans="1:15" ht="12.75">
      <c r="A155" s="38">
        <v>151</v>
      </c>
      <c r="B155" s="32" t="s">
        <v>144</v>
      </c>
      <c r="C155" s="35">
        <f t="shared" si="18"/>
        <v>1082.44</v>
      </c>
      <c r="D155" s="64">
        <v>18</v>
      </c>
      <c r="E155" s="51">
        <v>1082.44</v>
      </c>
      <c r="F155" s="51">
        <v>0</v>
      </c>
      <c r="G155" s="66">
        <f t="shared" si="16"/>
        <v>1017.8800000000001</v>
      </c>
      <c r="H155" s="60">
        <f t="shared" si="19"/>
        <v>94.03569712870922</v>
      </c>
      <c r="I155" s="52">
        <f t="shared" si="17"/>
        <v>17</v>
      </c>
      <c r="J155" s="78">
        <f t="shared" si="20"/>
        <v>64.56</v>
      </c>
      <c r="K155" s="50">
        <v>64.56</v>
      </c>
      <c r="L155" s="50">
        <v>0</v>
      </c>
      <c r="M155" s="89">
        <f t="shared" si="21"/>
        <v>5.9643028712907835</v>
      </c>
      <c r="N155" s="100">
        <v>1</v>
      </c>
      <c r="O155" s="109">
        <v>4</v>
      </c>
    </row>
    <row r="156" spans="1:15" ht="12.75">
      <c r="A156" s="38">
        <v>152</v>
      </c>
      <c r="B156" s="32" t="s">
        <v>145</v>
      </c>
      <c r="C156" s="35">
        <f t="shared" si="18"/>
        <v>1054.04</v>
      </c>
      <c r="D156" s="64">
        <v>18</v>
      </c>
      <c r="E156" s="51">
        <v>1054.04</v>
      </c>
      <c r="F156" s="51">
        <v>0</v>
      </c>
      <c r="G156" s="66">
        <f t="shared" si="16"/>
        <v>902.0999999999999</v>
      </c>
      <c r="H156" s="50">
        <f t="shared" si="19"/>
        <v>85.58498728700997</v>
      </c>
      <c r="I156" s="52">
        <f t="shared" si="17"/>
        <v>15</v>
      </c>
      <c r="J156" s="78">
        <f t="shared" si="20"/>
        <v>151.94</v>
      </c>
      <c r="K156" s="50">
        <v>151.94</v>
      </c>
      <c r="L156" s="50">
        <v>0</v>
      </c>
      <c r="M156" s="99">
        <f t="shared" si="21"/>
        <v>14.415012712990034</v>
      </c>
      <c r="N156" s="100">
        <v>3</v>
      </c>
      <c r="O156" s="109" t="s">
        <v>328</v>
      </c>
    </row>
    <row r="157" spans="1:15" ht="12.75">
      <c r="A157" s="38">
        <v>153</v>
      </c>
      <c r="B157" s="32" t="s">
        <v>146</v>
      </c>
      <c r="C157" s="35">
        <f t="shared" si="18"/>
        <v>1073.24</v>
      </c>
      <c r="D157" s="64">
        <v>18</v>
      </c>
      <c r="E157" s="51">
        <v>1073.24</v>
      </c>
      <c r="F157" s="51">
        <v>0</v>
      </c>
      <c r="G157" s="66">
        <f t="shared" si="16"/>
        <v>956.12</v>
      </c>
      <c r="H157" s="50">
        <f t="shared" si="19"/>
        <v>89.08724982296597</v>
      </c>
      <c r="I157" s="52">
        <f t="shared" si="17"/>
        <v>16</v>
      </c>
      <c r="J157" s="78">
        <f t="shared" si="20"/>
        <v>117.12</v>
      </c>
      <c r="K157" s="50">
        <v>117.12</v>
      </c>
      <c r="L157" s="50">
        <v>0</v>
      </c>
      <c r="M157" s="99">
        <f t="shared" si="21"/>
        <v>10.912750177034027</v>
      </c>
      <c r="N157" s="100">
        <v>2</v>
      </c>
      <c r="O157" s="109" t="s">
        <v>329</v>
      </c>
    </row>
    <row r="158" spans="1:15" ht="12.75">
      <c r="A158" s="38">
        <v>154</v>
      </c>
      <c r="B158" s="32" t="s">
        <v>147</v>
      </c>
      <c r="C158" s="35">
        <f t="shared" si="18"/>
        <v>5735</v>
      </c>
      <c r="D158" s="64">
        <v>97</v>
      </c>
      <c r="E158" s="51">
        <v>5415.7</v>
      </c>
      <c r="F158" s="51">
        <v>319.3</v>
      </c>
      <c r="G158" s="66">
        <f t="shared" si="16"/>
        <v>5025.96</v>
      </c>
      <c r="H158" s="60">
        <f t="shared" si="19"/>
        <v>87.63661726242371</v>
      </c>
      <c r="I158" s="52">
        <f t="shared" si="17"/>
        <v>84</v>
      </c>
      <c r="J158" s="78">
        <f t="shared" si="20"/>
        <v>709.04</v>
      </c>
      <c r="K158" s="50">
        <v>709.04</v>
      </c>
      <c r="L158" s="50">
        <v>0</v>
      </c>
      <c r="M158" s="89">
        <f t="shared" si="21"/>
        <v>12.363382737576288</v>
      </c>
      <c r="N158" s="100">
        <v>13</v>
      </c>
      <c r="O158" s="109" t="s">
        <v>233</v>
      </c>
    </row>
    <row r="159" spans="1:15" ht="12.75">
      <c r="A159" s="38">
        <v>155</v>
      </c>
      <c r="B159" s="32" t="s">
        <v>148</v>
      </c>
      <c r="C159" s="35">
        <f t="shared" si="18"/>
        <v>5303.32</v>
      </c>
      <c r="D159" s="64">
        <v>90</v>
      </c>
      <c r="E159" s="51">
        <v>5303.32</v>
      </c>
      <c r="F159" s="51">
        <v>0</v>
      </c>
      <c r="G159" s="66">
        <f aca="true" t="shared" si="22" ref="G159:G174">C159-J159</f>
        <v>4935.32</v>
      </c>
      <c r="H159" s="50">
        <f t="shared" si="19"/>
        <v>93.06095049893275</v>
      </c>
      <c r="I159" s="52">
        <f t="shared" si="17"/>
        <v>84</v>
      </c>
      <c r="J159" s="78">
        <f t="shared" si="20"/>
        <v>368</v>
      </c>
      <c r="K159" s="50">
        <v>368</v>
      </c>
      <c r="L159" s="50">
        <v>0</v>
      </c>
      <c r="M159" s="99">
        <f t="shared" si="21"/>
        <v>6.939049501067245</v>
      </c>
      <c r="N159" s="100">
        <v>6</v>
      </c>
      <c r="O159" s="109" t="s">
        <v>330</v>
      </c>
    </row>
    <row r="160" spans="1:15" ht="12.75">
      <c r="A160" s="38">
        <v>156</v>
      </c>
      <c r="B160" s="32" t="s">
        <v>149</v>
      </c>
      <c r="C160" s="35">
        <f t="shared" si="18"/>
        <v>4672.71</v>
      </c>
      <c r="D160" s="64">
        <v>84</v>
      </c>
      <c r="E160" s="51">
        <v>4148.81</v>
      </c>
      <c r="F160" s="51">
        <v>523.9</v>
      </c>
      <c r="G160" s="66">
        <f t="shared" si="22"/>
        <v>4519.07</v>
      </c>
      <c r="H160" s="50">
        <f t="shared" si="19"/>
        <v>96.71197228160959</v>
      </c>
      <c r="I160" s="52">
        <f t="shared" si="17"/>
        <v>81</v>
      </c>
      <c r="J160" s="78">
        <f t="shared" si="20"/>
        <v>153.64</v>
      </c>
      <c r="K160" s="50">
        <v>153.64</v>
      </c>
      <c r="L160" s="50">
        <v>0</v>
      </c>
      <c r="M160" s="99">
        <f t="shared" si="21"/>
        <v>3.28802771839041</v>
      </c>
      <c r="N160" s="100">
        <v>3</v>
      </c>
      <c r="O160" s="107" t="s">
        <v>234</v>
      </c>
    </row>
    <row r="161" spans="1:15" ht="12.75">
      <c r="A161" s="38">
        <v>157</v>
      </c>
      <c r="B161" s="32" t="s">
        <v>150</v>
      </c>
      <c r="C161" s="35">
        <f t="shared" si="18"/>
        <v>4179.94</v>
      </c>
      <c r="D161" s="64">
        <v>76</v>
      </c>
      <c r="E161" s="51">
        <v>4179.94</v>
      </c>
      <c r="F161" s="51">
        <v>0</v>
      </c>
      <c r="G161" s="66">
        <f t="shared" si="22"/>
        <v>3683.7699999999995</v>
      </c>
      <c r="H161" s="60">
        <f t="shared" si="19"/>
        <v>88.12973391962564</v>
      </c>
      <c r="I161" s="52">
        <f t="shared" si="17"/>
        <v>67</v>
      </c>
      <c r="J161" s="78">
        <f t="shared" si="20"/>
        <v>496.17</v>
      </c>
      <c r="K161" s="50">
        <v>496.17</v>
      </c>
      <c r="L161" s="50">
        <v>0</v>
      </c>
      <c r="M161" s="89">
        <f t="shared" si="21"/>
        <v>11.870266080374364</v>
      </c>
      <c r="N161" s="100">
        <v>9</v>
      </c>
      <c r="O161" s="107" t="s">
        <v>244</v>
      </c>
    </row>
    <row r="162" spans="1:15" ht="12.75">
      <c r="A162" s="38">
        <v>158</v>
      </c>
      <c r="B162" s="32" t="s">
        <v>151</v>
      </c>
      <c r="C162" s="35">
        <f t="shared" si="18"/>
        <v>2402.72</v>
      </c>
      <c r="D162" s="64">
        <v>36</v>
      </c>
      <c r="E162" s="51">
        <v>2402.72</v>
      </c>
      <c r="F162" s="51">
        <v>0</v>
      </c>
      <c r="G162" s="66">
        <f t="shared" si="22"/>
        <v>2402.72</v>
      </c>
      <c r="H162" s="50">
        <f t="shared" si="19"/>
        <v>100</v>
      </c>
      <c r="I162" s="52">
        <f t="shared" si="17"/>
        <v>36</v>
      </c>
      <c r="J162" s="78">
        <f t="shared" si="20"/>
        <v>0</v>
      </c>
      <c r="K162" s="50">
        <v>0</v>
      </c>
      <c r="L162" s="50">
        <v>0</v>
      </c>
      <c r="M162" s="99">
        <f t="shared" si="21"/>
        <v>0</v>
      </c>
      <c r="N162" s="100">
        <v>0</v>
      </c>
      <c r="O162" s="109" t="s">
        <v>172</v>
      </c>
    </row>
    <row r="163" spans="1:15" ht="12.75">
      <c r="A163" s="38">
        <v>159</v>
      </c>
      <c r="B163" s="32" t="s">
        <v>152</v>
      </c>
      <c r="C163" s="35">
        <f t="shared" si="18"/>
        <v>6075.59</v>
      </c>
      <c r="D163" s="64">
        <v>98</v>
      </c>
      <c r="E163" s="51">
        <v>6075.59</v>
      </c>
      <c r="F163" s="51">
        <v>0</v>
      </c>
      <c r="G163" s="66">
        <f t="shared" si="22"/>
        <v>5730.110000000001</v>
      </c>
      <c r="H163" s="50">
        <f t="shared" si="19"/>
        <v>94.31363867542083</v>
      </c>
      <c r="I163" s="52">
        <f t="shared" si="17"/>
        <v>93</v>
      </c>
      <c r="J163" s="78">
        <f t="shared" si="20"/>
        <v>345.48</v>
      </c>
      <c r="K163" s="50">
        <v>345.48</v>
      </c>
      <c r="L163" s="50">
        <v>0</v>
      </c>
      <c r="M163" s="99">
        <f t="shared" si="21"/>
        <v>5.686361324579167</v>
      </c>
      <c r="N163" s="100">
        <v>5</v>
      </c>
      <c r="O163" s="109" t="s">
        <v>331</v>
      </c>
    </row>
    <row r="164" spans="1:15" ht="12.75">
      <c r="A164" s="38">
        <v>160</v>
      </c>
      <c r="B164" s="32" t="s">
        <v>153</v>
      </c>
      <c r="C164" s="35">
        <f t="shared" si="18"/>
        <v>1707.7</v>
      </c>
      <c r="D164" s="64">
        <v>28</v>
      </c>
      <c r="E164" s="51">
        <v>1707.7</v>
      </c>
      <c r="F164" s="51">
        <v>0</v>
      </c>
      <c r="G164" s="66">
        <f t="shared" si="22"/>
        <v>1707.7</v>
      </c>
      <c r="H164" s="60">
        <f t="shared" si="19"/>
        <v>100</v>
      </c>
      <c r="I164" s="52">
        <f t="shared" si="17"/>
        <v>28</v>
      </c>
      <c r="J164" s="78">
        <f t="shared" si="20"/>
        <v>0</v>
      </c>
      <c r="K164" s="50">
        <v>0</v>
      </c>
      <c r="L164" s="50">
        <v>0</v>
      </c>
      <c r="M164" s="89">
        <f t="shared" si="21"/>
        <v>0</v>
      </c>
      <c r="N164" s="100">
        <v>0</v>
      </c>
      <c r="O164" s="109" t="s">
        <v>172</v>
      </c>
    </row>
    <row r="165" spans="1:15" s="76" customFormat="1" ht="12.75">
      <c r="A165" s="38">
        <v>161</v>
      </c>
      <c r="B165" s="33" t="s">
        <v>194</v>
      </c>
      <c r="C165" s="35">
        <f t="shared" si="18"/>
        <v>458.8</v>
      </c>
      <c r="D165" s="64">
        <v>8</v>
      </c>
      <c r="E165" s="51">
        <v>458.8</v>
      </c>
      <c r="F165" s="51">
        <v>0</v>
      </c>
      <c r="G165" s="66">
        <f t="shared" si="22"/>
        <v>408.90000000000003</v>
      </c>
      <c r="H165" s="50">
        <f t="shared" si="19"/>
        <v>89.12380122057542</v>
      </c>
      <c r="I165" s="52">
        <f t="shared" si="17"/>
        <v>7</v>
      </c>
      <c r="J165" s="78">
        <f t="shared" si="20"/>
        <v>49.9</v>
      </c>
      <c r="K165" s="50">
        <v>49.9</v>
      </c>
      <c r="L165" s="50">
        <v>0</v>
      </c>
      <c r="M165" s="99">
        <f t="shared" si="21"/>
        <v>10.876198779424584</v>
      </c>
      <c r="N165" s="100">
        <v>1</v>
      </c>
      <c r="O165" s="109">
        <v>1</v>
      </c>
    </row>
    <row r="166" spans="1:15" s="76" customFormat="1" ht="67.5" customHeight="1">
      <c r="A166" s="118">
        <v>162</v>
      </c>
      <c r="B166" s="113" t="s">
        <v>193</v>
      </c>
      <c r="C166" s="35">
        <f t="shared" si="18"/>
        <v>3307.2200000000003</v>
      </c>
      <c r="D166" s="64" t="s">
        <v>209</v>
      </c>
      <c r="E166" s="51">
        <v>2570.32</v>
      </c>
      <c r="F166" s="51">
        <v>736.9</v>
      </c>
      <c r="G166" s="66">
        <f t="shared" si="22"/>
        <v>1241.6200000000003</v>
      </c>
      <c r="H166" s="50">
        <f t="shared" si="19"/>
        <v>37.54270958690381</v>
      </c>
      <c r="I166" s="52">
        <v>1</v>
      </c>
      <c r="J166" s="78">
        <f t="shared" si="20"/>
        <v>2065.6</v>
      </c>
      <c r="K166" s="50">
        <v>1328.7</v>
      </c>
      <c r="L166" s="50">
        <v>736.9</v>
      </c>
      <c r="M166" s="99">
        <f t="shared" si="21"/>
        <v>62.45729041309619</v>
      </c>
      <c r="N166" s="100">
        <v>76</v>
      </c>
      <c r="O166" s="114" t="s">
        <v>332</v>
      </c>
    </row>
    <row r="167" spans="1:15" ht="12.75">
      <c r="A167" s="38">
        <v>163</v>
      </c>
      <c r="B167" s="33" t="s">
        <v>154</v>
      </c>
      <c r="C167" s="35">
        <f t="shared" si="18"/>
        <v>4352.04</v>
      </c>
      <c r="D167" s="64">
        <v>90</v>
      </c>
      <c r="E167" s="51">
        <v>4352.04</v>
      </c>
      <c r="F167" s="51">
        <v>0</v>
      </c>
      <c r="G167" s="66">
        <f t="shared" si="22"/>
        <v>3907.79</v>
      </c>
      <c r="H167" s="60">
        <f t="shared" si="19"/>
        <v>89.79214345456383</v>
      </c>
      <c r="I167" s="52">
        <f aca="true" t="shared" si="23" ref="I167:I174">D167-N167</f>
        <v>82</v>
      </c>
      <c r="J167" s="78">
        <f t="shared" si="20"/>
        <v>444.25</v>
      </c>
      <c r="K167" s="50">
        <v>444.25</v>
      </c>
      <c r="L167" s="50">
        <v>0</v>
      </c>
      <c r="M167" s="89">
        <f t="shared" si="21"/>
        <v>10.207856545436172</v>
      </c>
      <c r="N167" s="100">
        <v>8</v>
      </c>
      <c r="O167" s="107" t="s">
        <v>333</v>
      </c>
    </row>
    <row r="168" spans="1:15" ht="12.75">
      <c r="A168" s="38">
        <v>164</v>
      </c>
      <c r="B168" s="33" t="s">
        <v>155</v>
      </c>
      <c r="C168" s="35">
        <f t="shared" si="18"/>
        <v>2713.8</v>
      </c>
      <c r="D168" s="64">
        <v>60</v>
      </c>
      <c r="E168" s="51">
        <v>2713.8</v>
      </c>
      <c r="F168" s="51">
        <v>0</v>
      </c>
      <c r="G168" s="66">
        <f t="shared" si="22"/>
        <v>2533.82</v>
      </c>
      <c r="H168" s="50">
        <f t="shared" si="19"/>
        <v>93.36797111061979</v>
      </c>
      <c r="I168" s="52">
        <f t="shared" si="23"/>
        <v>56</v>
      </c>
      <c r="J168" s="78">
        <f t="shared" si="20"/>
        <v>179.98</v>
      </c>
      <c r="K168" s="50">
        <v>179.98</v>
      </c>
      <c r="L168" s="50">
        <v>0</v>
      </c>
      <c r="M168" s="99">
        <f t="shared" si="21"/>
        <v>6.632028889380209</v>
      </c>
      <c r="N168" s="100">
        <v>4</v>
      </c>
      <c r="O168" s="109" t="s">
        <v>235</v>
      </c>
    </row>
    <row r="169" spans="1:15" ht="12.75">
      <c r="A169" s="38">
        <v>165</v>
      </c>
      <c r="B169" s="33" t="s">
        <v>156</v>
      </c>
      <c r="C169" s="35">
        <f t="shared" si="18"/>
        <v>2702.69</v>
      </c>
      <c r="D169" s="64">
        <v>60</v>
      </c>
      <c r="E169" s="51">
        <v>2702.69</v>
      </c>
      <c r="F169" s="51">
        <v>0</v>
      </c>
      <c r="G169" s="66">
        <f t="shared" si="22"/>
        <v>2224.64</v>
      </c>
      <c r="H169" s="50">
        <f t="shared" si="19"/>
        <v>82.31206686671426</v>
      </c>
      <c r="I169" s="52">
        <f t="shared" si="23"/>
        <v>49.5</v>
      </c>
      <c r="J169" s="78">
        <f t="shared" si="20"/>
        <v>478.05</v>
      </c>
      <c r="K169" s="50">
        <v>478.05</v>
      </c>
      <c r="L169" s="50">
        <v>0</v>
      </c>
      <c r="M169" s="99">
        <f t="shared" si="21"/>
        <v>17.68793313328574</v>
      </c>
      <c r="N169" s="100">
        <v>10.5</v>
      </c>
      <c r="O169" s="107" t="s">
        <v>334</v>
      </c>
    </row>
    <row r="170" spans="1:15" ht="12.75">
      <c r="A170" s="38">
        <v>166</v>
      </c>
      <c r="B170" s="33" t="s">
        <v>157</v>
      </c>
      <c r="C170" s="35">
        <f t="shared" si="18"/>
        <v>1360.06</v>
      </c>
      <c r="D170" s="64">
        <v>27</v>
      </c>
      <c r="E170" s="51">
        <v>1360.06</v>
      </c>
      <c r="F170" s="51">
        <v>0</v>
      </c>
      <c r="G170" s="66">
        <f t="shared" si="22"/>
        <v>1306.96</v>
      </c>
      <c r="H170" s="60">
        <f t="shared" si="19"/>
        <v>96.09576048115525</v>
      </c>
      <c r="I170" s="52">
        <f t="shared" si="23"/>
        <v>24</v>
      </c>
      <c r="J170" s="78">
        <f t="shared" si="20"/>
        <v>53.1</v>
      </c>
      <c r="K170" s="50">
        <v>53.1</v>
      </c>
      <c r="L170" s="50">
        <v>0</v>
      </c>
      <c r="M170" s="89">
        <f t="shared" si="21"/>
        <v>3.904239518844747</v>
      </c>
      <c r="N170" s="100">
        <v>3</v>
      </c>
      <c r="O170" s="109">
        <v>12</v>
      </c>
    </row>
    <row r="171" spans="1:15" ht="12.75">
      <c r="A171" s="38">
        <v>167</v>
      </c>
      <c r="B171" s="33" t="s">
        <v>158</v>
      </c>
      <c r="C171" s="35">
        <f t="shared" si="18"/>
        <v>1372.35</v>
      </c>
      <c r="D171" s="64">
        <v>27</v>
      </c>
      <c r="E171" s="51">
        <v>1372.35</v>
      </c>
      <c r="F171" s="51">
        <v>0</v>
      </c>
      <c r="G171" s="66">
        <f t="shared" si="22"/>
        <v>1287.1399999999999</v>
      </c>
      <c r="H171" s="50">
        <f t="shared" si="19"/>
        <v>93.79094254381171</v>
      </c>
      <c r="I171" s="52">
        <f t="shared" si="23"/>
        <v>25</v>
      </c>
      <c r="J171" s="78">
        <f t="shared" si="20"/>
        <v>85.21</v>
      </c>
      <c r="K171" s="50">
        <v>85.21</v>
      </c>
      <c r="L171" s="50">
        <v>0</v>
      </c>
      <c r="M171" s="99">
        <f t="shared" si="21"/>
        <v>6.20905745618829</v>
      </c>
      <c r="N171" s="100">
        <v>2</v>
      </c>
      <c r="O171" s="109" t="s">
        <v>202</v>
      </c>
    </row>
    <row r="172" spans="1:15" ht="12.75">
      <c r="A172" s="38">
        <v>168</v>
      </c>
      <c r="B172" s="33" t="s">
        <v>159</v>
      </c>
      <c r="C172" s="35">
        <f t="shared" si="18"/>
        <v>2992.97</v>
      </c>
      <c r="D172" s="64">
        <v>60</v>
      </c>
      <c r="E172" s="51">
        <v>2992.97</v>
      </c>
      <c r="F172" s="51">
        <v>0</v>
      </c>
      <c r="G172" s="66">
        <f t="shared" si="22"/>
        <v>2813.2</v>
      </c>
      <c r="H172" s="50">
        <f t="shared" si="19"/>
        <v>93.99359164976595</v>
      </c>
      <c r="I172" s="52">
        <f t="shared" si="23"/>
        <v>55</v>
      </c>
      <c r="J172" s="78">
        <f t="shared" si="20"/>
        <v>179.77</v>
      </c>
      <c r="K172" s="50">
        <v>179.77</v>
      </c>
      <c r="L172" s="50">
        <v>0</v>
      </c>
      <c r="M172" s="99">
        <f t="shared" si="21"/>
        <v>6.006408350234054</v>
      </c>
      <c r="N172" s="100">
        <v>5</v>
      </c>
      <c r="O172" s="109" t="s">
        <v>335</v>
      </c>
    </row>
    <row r="173" spans="1:15" ht="12.75">
      <c r="A173" s="38">
        <v>169</v>
      </c>
      <c r="B173" s="33" t="s">
        <v>160</v>
      </c>
      <c r="C173" s="35">
        <f t="shared" si="18"/>
        <v>1370.69</v>
      </c>
      <c r="D173" s="64">
        <v>27</v>
      </c>
      <c r="E173" s="51">
        <v>1370.69</v>
      </c>
      <c r="F173" s="51">
        <v>0</v>
      </c>
      <c r="G173" s="66">
        <f t="shared" si="22"/>
        <v>1015.4000000000001</v>
      </c>
      <c r="H173" s="60">
        <f t="shared" si="19"/>
        <v>74.0794782189992</v>
      </c>
      <c r="I173" s="52">
        <f t="shared" si="23"/>
        <v>17.5</v>
      </c>
      <c r="J173" s="78">
        <f t="shared" si="20"/>
        <v>355.29</v>
      </c>
      <c r="K173" s="50">
        <v>355.29</v>
      </c>
      <c r="L173" s="50">
        <v>0</v>
      </c>
      <c r="M173" s="89">
        <f t="shared" si="21"/>
        <v>25.9205217810008</v>
      </c>
      <c r="N173" s="100">
        <v>9.5</v>
      </c>
      <c r="O173" s="109" t="s">
        <v>336</v>
      </c>
    </row>
    <row r="174" spans="1:15" ht="12.75">
      <c r="A174" s="38">
        <v>170</v>
      </c>
      <c r="B174" s="33" t="s">
        <v>161</v>
      </c>
      <c r="C174" s="35">
        <f t="shared" si="18"/>
        <v>1373.35</v>
      </c>
      <c r="D174" s="64">
        <v>27</v>
      </c>
      <c r="E174" s="51">
        <v>1373.35</v>
      </c>
      <c r="F174" s="51">
        <v>0</v>
      </c>
      <c r="G174" s="66">
        <f t="shared" si="22"/>
        <v>1243.6999999999998</v>
      </c>
      <c r="H174" s="50">
        <f t="shared" si="19"/>
        <v>90.55958058761422</v>
      </c>
      <c r="I174" s="52">
        <f t="shared" si="23"/>
        <v>25</v>
      </c>
      <c r="J174" s="78">
        <f t="shared" si="20"/>
        <v>129.65</v>
      </c>
      <c r="K174" s="50">
        <v>129.65</v>
      </c>
      <c r="L174" s="50">
        <v>0</v>
      </c>
      <c r="M174" s="99">
        <f t="shared" si="21"/>
        <v>9.44041941238578</v>
      </c>
      <c r="N174" s="100">
        <v>2</v>
      </c>
      <c r="O174" s="109" t="s">
        <v>245</v>
      </c>
    </row>
    <row r="175" spans="1:15" s="77" customFormat="1" ht="12.75">
      <c r="A175" s="39"/>
      <c r="B175" s="40" t="s">
        <v>181</v>
      </c>
      <c r="C175" s="41">
        <f>SUM(C5:C174)</f>
        <v>465790.18</v>
      </c>
      <c r="D175" s="41">
        <f>SUM(D5:D174)</f>
        <v>8574</v>
      </c>
      <c r="E175" s="41">
        <f>SUM(E5:E174)</f>
        <v>449067.00999999995</v>
      </c>
      <c r="F175" s="41">
        <f>SUM(F5:F174)</f>
        <v>16723.17</v>
      </c>
      <c r="G175" s="41">
        <f>SUM(G5:G174)</f>
        <v>417314.18</v>
      </c>
      <c r="H175" s="43">
        <f>G175/C175*100%</f>
        <v>0.8959273894524784</v>
      </c>
      <c r="I175" s="74">
        <f>SUM(I5:I174)</f>
        <v>7714.14</v>
      </c>
      <c r="J175" s="74">
        <f>SUM(J5:J174)</f>
        <v>48476.00000000001</v>
      </c>
      <c r="K175" s="74">
        <f>SUM(K5:K174)</f>
        <v>46988.2</v>
      </c>
      <c r="L175" s="74">
        <f>SUM(L5:L174)</f>
        <v>1487.8000000000002</v>
      </c>
      <c r="M175" s="73">
        <f>100%-H175</f>
        <v>0.1040726105475216</v>
      </c>
      <c r="N175" s="53">
        <f>SUM(N5:N174)</f>
        <v>936.8600000000001</v>
      </c>
      <c r="O175" s="36"/>
    </row>
    <row r="176" spans="1:15" s="77" customFormat="1" ht="12.75">
      <c r="A176" s="39"/>
      <c r="B176" s="40"/>
      <c r="C176" s="41"/>
      <c r="D176" s="67"/>
      <c r="E176" s="42"/>
      <c r="F176" s="42"/>
      <c r="G176" s="56"/>
      <c r="H176" s="43"/>
      <c r="I176" s="44"/>
      <c r="J176" s="72"/>
      <c r="K176" s="45"/>
      <c r="L176" s="45"/>
      <c r="M176" s="73"/>
      <c r="N176" s="53"/>
      <c r="O176" s="36"/>
    </row>
    <row r="177" spans="1:15" ht="12.75">
      <c r="A177" s="46"/>
      <c r="B177" s="46"/>
      <c r="C177" s="47"/>
      <c r="D177" s="68"/>
      <c r="E177" s="48"/>
      <c r="F177" s="48"/>
      <c r="G177" s="70"/>
      <c r="H177" s="46"/>
      <c r="I177" s="48"/>
      <c r="J177" s="46"/>
      <c r="K177" s="46"/>
      <c r="L177" s="46"/>
      <c r="M177" s="46"/>
      <c r="N177" s="54"/>
      <c r="O177" s="37"/>
    </row>
    <row r="178" spans="1:15" ht="12.75">
      <c r="A178" s="46"/>
      <c r="B178" s="46"/>
      <c r="C178" s="47"/>
      <c r="D178" s="68"/>
      <c r="E178" s="48"/>
      <c r="F178" s="48"/>
      <c r="G178" s="70"/>
      <c r="H178" s="46"/>
      <c r="I178" s="48"/>
      <c r="J178" s="46"/>
      <c r="K178" s="46"/>
      <c r="L178" s="46"/>
      <c r="M178" s="46"/>
      <c r="N178" s="54"/>
      <c r="O178" s="37"/>
    </row>
    <row r="179" spans="1:15" ht="12.75">
      <c r="A179" s="46"/>
      <c r="B179" s="46"/>
      <c r="C179" s="47"/>
      <c r="D179" s="68"/>
      <c r="E179" s="48"/>
      <c r="F179" s="48"/>
      <c r="G179" s="70"/>
      <c r="H179" s="46"/>
      <c r="I179" s="48"/>
      <c r="J179" s="49"/>
      <c r="K179" s="49"/>
      <c r="L179" s="49"/>
      <c r="M179" s="46"/>
      <c r="N179" s="54"/>
      <c r="O179" s="37"/>
    </row>
    <row r="180" spans="1:15" ht="12.75">
      <c r="A180" s="46"/>
      <c r="B180" s="46"/>
      <c r="C180" s="47"/>
      <c r="D180" s="68"/>
      <c r="E180" s="48"/>
      <c r="F180" s="48"/>
      <c r="G180" s="70"/>
      <c r="H180" s="46"/>
      <c r="I180" s="48"/>
      <c r="J180" s="46"/>
      <c r="K180" s="46"/>
      <c r="L180" s="46"/>
      <c r="M180" s="46"/>
      <c r="N180" s="54"/>
      <c r="O180" s="37"/>
    </row>
    <row r="181" spans="1:15" ht="12.75">
      <c r="A181" s="46"/>
      <c r="B181" s="46"/>
      <c r="C181" s="47"/>
      <c r="D181" s="68"/>
      <c r="E181" s="48"/>
      <c r="F181" s="48"/>
      <c r="G181" s="70"/>
      <c r="H181" s="46"/>
      <c r="I181" s="48"/>
      <c r="J181" s="46"/>
      <c r="K181" s="46"/>
      <c r="L181" s="46"/>
      <c r="M181" s="46"/>
      <c r="N181" s="54"/>
      <c r="O181" s="37"/>
    </row>
    <row r="182" spans="1:15" ht="12.75">
      <c r="A182" s="46"/>
      <c r="B182" s="46"/>
      <c r="C182" s="47"/>
      <c r="D182" s="68"/>
      <c r="E182" s="48"/>
      <c r="F182" s="48"/>
      <c r="G182" s="70"/>
      <c r="H182" s="46"/>
      <c r="I182" s="48"/>
      <c r="J182" s="46"/>
      <c r="K182" s="46"/>
      <c r="L182" s="46"/>
      <c r="M182" s="46"/>
      <c r="N182" s="54"/>
      <c r="O182" s="37"/>
    </row>
    <row r="183" spans="4:14" ht="12.75">
      <c r="D183" s="69"/>
      <c r="G183" s="71"/>
      <c r="N183" s="55"/>
    </row>
    <row r="184" spans="4:14" ht="12.75">
      <c r="D184" s="69"/>
      <c r="G184" s="71"/>
      <c r="N184" s="55"/>
    </row>
    <row r="185" spans="4:14" ht="12.75">
      <c r="D185" s="69"/>
      <c r="G185" s="71"/>
      <c r="N185" s="55"/>
    </row>
    <row r="186" spans="4:14" ht="12.75">
      <c r="D186" s="69"/>
      <c r="G186" s="71"/>
      <c r="N186" s="55"/>
    </row>
    <row r="187" spans="4:14" ht="12.75">
      <c r="D187" s="69"/>
      <c r="G187" s="71"/>
      <c r="N187" s="55"/>
    </row>
    <row r="188" spans="4:14" ht="12.75">
      <c r="D188" s="69"/>
      <c r="G188" s="71"/>
      <c r="N188" s="55"/>
    </row>
    <row r="189" spans="4:14" ht="12.75">
      <c r="D189" s="69"/>
      <c r="G189" s="71"/>
      <c r="N189" s="55"/>
    </row>
    <row r="190" spans="4:14" ht="12.75">
      <c r="D190" s="69"/>
      <c r="G190" s="71"/>
      <c r="N190" s="55"/>
    </row>
    <row r="191" spans="4:14" ht="12.75">
      <c r="D191" s="69"/>
      <c r="G191" s="71"/>
      <c r="N191" s="55"/>
    </row>
    <row r="192" spans="4:14" ht="12.75">
      <c r="D192" s="69"/>
      <c r="G192" s="71"/>
      <c r="N192" s="55"/>
    </row>
    <row r="193" spans="4:14" ht="12.75">
      <c r="D193" s="69"/>
      <c r="G193" s="71"/>
      <c r="N193" s="55"/>
    </row>
    <row r="194" spans="4:14" ht="12.75">
      <c r="D194" s="69"/>
      <c r="G194" s="71"/>
      <c r="N194" s="55"/>
    </row>
    <row r="195" spans="4:14" ht="12.75">
      <c r="D195" s="69"/>
      <c r="G195" s="71"/>
      <c r="N195" s="55"/>
    </row>
    <row r="196" spans="4:14" ht="12.75">
      <c r="D196" s="69"/>
      <c r="G196" s="71"/>
      <c r="N196" s="55"/>
    </row>
    <row r="197" spans="4:14" ht="12.75">
      <c r="D197" s="69"/>
      <c r="G197" s="71"/>
      <c r="N197" s="55"/>
    </row>
    <row r="198" spans="4:14" ht="12.75">
      <c r="D198" s="69"/>
      <c r="G198" s="71"/>
      <c r="N198" s="55"/>
    </row>
    <row r="199" spans="4:14" ht="12.75">
      <c r="D199" s="69"/>
      <c r="G199" s="71"/>
      <c r="N199" s="55"/>
    </row>
    <row r="200" spans="4:14" ht="12.75">
      <c r="D200" s="69"/>
      <c r="G200" s="71"/>
      <c r="N200" s="55"/>
    </row>
    <row r="201" spans="4:14" ht="12.75">
      <c r="D201" s="69"/>
      <c r="G201" s="71"/>
      <c r="N201" s="55"/>
    </row>
    <row r="202" spans="4:14" ht="12.75">
      <c r="D202" s="69"/>
      <c r="G202" s="71"/>
      <c r="N202" s="55"/>
    </row>
    <row r="203" ht="12.75">
      <c r="N203" s="55"/>
    </row>
    <row r="204" ht="12.75">
      <c r="N204" s="55"/>
    </row>
    <row r="205" ht="12.75">
      <c r="N205" s="55"/>
    </row>
    <row r="206" ht="12.75">
      <c r="N206" s="55"/>
    </row>
    <row r="207" ht="12.75">
      <c r="N207" s="55"/>
    </row>
    <row r="208" ht="12.75">
      <c r="N208" s="55"/>
    </row>
    <row r="209" ht="12.75">
      <c r="N209" s="55"/>
    </row>
    <row r="210" ht="12.75">
      <c r="N210" s="55"/>
    </row>
    <row r="211" ht="12.75">
      <c r="N211" s="55"/>
    </row>
    <row r="212" ht="12.75">
      <c r="N212" s="55"/>
    </row>
    <row r="213" ht="12.75">
      <c r="N213" s="55"/>
    </row>
    <row r="214" ht="12.75">
      <c r="N214" s="55"/>
    </row>
    <row r="215" ht="12.75">
      <c r="N215" s="55"/>
    </row>
    <row r="216" ht="12.75">
      <c r="N216" s="55"/>
    </row>
    <row r="217" ht="12.75">
      <c r="N217" s="55"/>
    </row>
    <row r="218" ht="12.75">
      <c r="N218" s="55"/>
    </row>
    <row r="219" ht="12.75">
      <c r="N219" s="55"/>
    </row>
    <row r="220" ht="12.75">
      <c r="N220" s="55"/>
    </row>
    <row r="221" ht="12.75">
      <c r="N221" s="55"/>
    </row>
    <row r="222" ht="12.75">
      <c r="N222" s="55"/>
    </row>
    <row r="223" ht="12.75">
      <c r="N223" s="55"/>
    </row>
    <row r="224" ht="12.75">
      <c r="N224" s="55"/>
    </row>
    <row r="225" ht="12.75">
      <c r="N225" s="55"/>
    </row>
    <row r="226" ht="12.75">
      <c r="N226" s="55"/>
    </row>
    <row r="227" ht="12.75">
      <c r="N227" s="55"/>
    </row>
    <row r="228" ht="12.75">
      <c r="N228" s="55"/>
    </row>
    <row r="229" ht="12.75">
      <c r="N229" s="55"/>
    </row>
    <row r="230" ht="12.75">
      <c r="N230" s="55"/>
    </row>
    <row r="231" ht="12.75">
      <c r="N231" s="55"/>
    </row>
    <row r="232" ht="12.75">
      <c r="N232" s="55"/>
    </row>
    <row r="233" ht="12.75">
      <c r="N233" s="55"/>
    </row>
  </sheetData>
  <sheetProtection/>
  <mergeCells count="8">
    <mergeCell ref="O3:O4"/>
    <mergeCell ref="A2:N2"/>
    <mergeCell ref="G3:I3"/>
    <mergeCell ref="J3:N3"/>
    <mergeCell ref="C3:D3"/>
    <mergeCell ref="A3:A4"/>
    <mergeCell ref="B3:B4"/>
    <mergeCell ref="E3:F3"/>
  </mergeCells>
  <printOptions/>
  <pageMargins left="0.1968503937007874" right="0.1968503937007874" top="0.35433070866141736" bottom="0.15748031496062992" header="0.2362204724409449" footer="0.15748031496062992"/>
  <pageSetup horizontalDpi="600" verticalDpi="600" orientation="landscape" paperSize="9" scale="70" r:id="rId1"/>
  <rowBreaks count="2" manualBreakCount="2">
    <brk id="94" max="10" man="1"/>
    <brk id="134" max="10" man="1"/>
  </rowBreaks>
  <ignoredErrors>
    <ignoredError sqref="O38:O39 O31 O36 O44 O147 O79 O141 O81 O86 O122 O133 O157" twoDigitTextYear="1"/>
    <ignoredError sqref="H175 M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1">
      <selection activeCell="I29" sqref="I29"/>
    </sheetView>
  </sheetViews>
  <sheetFormatPr defaultColWidth="9.00390625" defaultRowHeight="12.75"/>
  <cols>
    <col min="2" max="2" width="4.75390625" style="0" customWidth="1"/>
    <col min="3" max="3" width="24.625" style="0" customWidth="1"/>
    <col min="4" max="4" width="12.625" style="0" customWidth="1"/>
    <col min="5" max="5" width="13.75390625" style="0" customWidth="1"/>
    <col min="6" max="6" width="10.25390625" style="0" customWidth="1"/>
    <col min="7" max="7" width="15.375" style="0" customWidth="1"/>
    <col min="8" max="8" width="9.75390625" style="0" customWidth="1"/>
    <col min="9" max="9" width="54.375" style="0" customWidth="1"/>
  </cols>
  <sheetData>
    <row r="1" spans="2:9" ht="12.75">
      <c r="B1" s="6"/>
      <c r="C1" s="6"/>
      <c r="D1" s="6"/>
      <c r="E1" s="6"/>
      <c r="F1" s="6"/>
      <c r="G1" s="6"/>
      <c r="H1" s="6"/>
      <c r="I1" s="6"/>
    </row>
    <row r="2" spans="2:9" ht="12.75">
      <c r="B2" s="136" t="s">
        <v>196</v>
      </c>
      <c r="C2" s="136"/>
      <c r="D2" s="136"/>
      <c r="E2" s="136"/>
      <c r="F2" s="136"/>
      <c r="G2" s="136"/>
      <c r="H2" s="136"/>
      <c r="I2" s="137"/>
    </row>
    <row r="3" spans="2:9" ht="12.75">
      <c r="B3" s="7"/>
      <c r="C3" s="7"/>
      <c r="D3" s="7"/>
      <c r="E3" s="7"/>
      <c r="F3" s="7"/>
      <c r="G3" s="7"/>
      <c r="H3" s="7"/>
      <c r="I3" s="6"/>
    </row>
    <row r="4" spans="2:9" ht="12.75">
      <c r="B4" s="8" t="s">
        <v>0</v>
      </c>
      <c r="C4" s="9" t="s">
        <v>1</v>
      </c>
      <c r="D4" s="8" t="s">
        <v>2</v>
      </c>
      <c r="E4" s="9" t="s">
        <v>164</v>
      </c>
      <c r="F4" s="9" t="s">
        <v>163</v>
      </c>
      <c r="G4" s="9" t="s">
        <v>162</v>
      </c>
      <c r="H4" s="9" t="s">
        <v>163</v>
      </c>
      <c r="I4" s="8" t="s">
        <v>165</v>
      </c>
    </row>
    <row r="5" spans="2:9" ht="12.75">
      <c r="B5" s="8">
        <v>1</v>
      </c>
      <c r="C5" s="10" t="s">
        <v>15</v>
      </c>
      <c r="D5" s="11">
        <v>641.13</v>
      </c>
      <c r="E5" s="12">
        <f aca="true" t="shared" si="0" ref="E5:E17">D5-G5</f>
        <v>529.38</v>
      </c>
      <c r="F5" s="13">
        <f aca="true" t="shared" si="1" ref="F5:F18">E5/D5*100%</f>
        <v>0.8256983763043376</v>
      </c>
      <c r="G5" s="14">
        <v>111.75</v>
      </c>
      <c r="H5" s="13">
        <f aca="true" t="shared" si="2" ref="H5:H18">100%-F5</f>
        <v>0.17430162369566238</v>
      </c>
      <c r="I5" s="15" t="s">
        <v>185</v>
      </c>
    </row>
    <row r="6" spans="2:9" ht="12.75">
      <c r="B6" s="8">
        <v>2</v>
      </c>
      <c r="C6" s="10" t="s">
        <v>16</v>
      </c>
      <c r="D6" s="11">
        <v>638.41</v>
      </c>
      <c r="E6" s="12">
        <f t="shared" si="0"/>
        <v>638.41</v>
      </c>
      <c r="F6" s="13">
        <f t="shared" si="1"/>
        <v>1</v>
      </c>
      <c r="G6" s="14">
        <v>0</v>
      </c>
      <c r="H6" s="13">
        <f t="shared" si="2"/>
        <v>0</v>
      </c>
      <c r="I6" s="16">
        <v>12</v>
      </c>
    </row>
    <row r="7" spans="2:9" ht="12.75">
      <c r="B7" s="8">
        <v>3</v>
      </c>
      <c r="C7" s="10" t="s">
        <v>173</v>
      </c>
      <c r="D7" s="11">
        <v>641.41</v>
      </c>
      <c r="E7" s="12">
        <f t="shared" si="0"/>
        <v>530.2099999999999</v>
      </c>
      <c r="F7" s="13">
        <f t="shared" si="1"/>
        <v>0.8266319514818914</v>
      </c>
      <c r="G7" s="17">
        <v>111.2</v>
      </c>
      <c r="H7" s="13">
        <f t="shared" si="2"/>
        <v>0.1733680485181086</v>
      </c>
      <c r="I7" s="18" t="s">
        <v>186</v>
      </c>
    </row>
    <row r="8" spans="2:9" ht="12.75">
      <c r="B8" s="8">
        <v>4</v>
      </c>
      <c r="C8" s="19" t="s">
        <v>174</v>
      </c>
      <c r="D8" s="11">
        <v>576.8</v>
      </c>
      <c r="E8" s="12">
        <f t="shared" si="0"/>
        <v>576.8</v>
      </c>
      <c r="F8" s="13">
        <f t="shared" si="1"/>
        <v>1</v>
      </c>
      <c r="G8" s="14">
        <v>0</v>
      </c>
      <c r="H8" s="13">
        <f t="shared" si="2"/>
        <v>0</v>
      </c>
      <c r="I8" s="20" t="s">
        <v>168</v>
      </c>
    </row>
    <row r="9" spans="2:9" ht="12.75">
      <c r="B9" s="8">
        <v>5</v>
      </c>
      <c r="C9" s="21" t="s">
        <v>175</v>
      </c>
      <c r="D9" s="11">
        <v>640.75</v>
      </c>
      <c r="E9" s="12">
        <f t="shared" si="0"/>
        <v>382.49</v>
      </c>
      <c r="F9" s="13">
        <f t="shared" si="1"/>
        <v>0.5969410846664066</v>
      </c>
      <c r="G9" s="14">
        <v>258.26</v>
      </c>
      <c r="H9" s="13">
        <f t="shared" si="2"/>
        <v>0.4030589153335934</v>
      </c>
      <c r="I9" s="20" t="s">
        <v>169</v>
      </c>
    </row>
    <row r="10" spans="2:9" ht="12.75">
      <c r="B10" s="8">
        <v>6</v>
      </c>
      <c r="C10" s="21" t="s">
        <v>176</v>
      </c>
      <c r="D10" s="11">
        <v>642.3</v>
      </c>
      <c r="E10" s="12">
        <f t="shared" si="0"/>
        <v>430.19999999999993</v>
      </c>
      <c r="F10" s="13">
        <f t="shared" si="1"/>
        <v>0.6697804764128911</v>
      </c>
      <c r="G10" s="17">
        <v>212.1</v>
      </c>
      <c r="H10" s="13">
        <f t="shared" si="2"/>
        <v>0.33021952358710893</v>
      </c>
      <c r="I10" s="20" t="s">
        <v>170</v>
      </c>
    </row>
    <row r="11" spans="2:9" ht="12.75">
      <c r="B11" s="8">
        <v>7</v>
      </c>
      <c r="C11" s="19" t="s">
        <v>177</v>
      </c>
      <c r="D11" s="11">
        <v>1062.93</v>
      </c>
      <c r="E11" s="12">
        <f t="shared" si="0"/>
        <v>835.3800000000001</v>
      </c>
      <c r="F11" s="13">
        <f t="shared" si="1"/>
        <v>0.7859219327707375</v>
      </c>
      <c r="G11" s="9">
        <v>227.55</v>
      </c>
      <c r="H11" s="13">
        <f t="shared" si="2"/>
        <v>0.21407806722926248</v>
      </c>
      <c r="I11" s="20" t="s">
        <v>171</v>
      </c>
    </row>
    <row r="12" spans="2:9" s="1" customFormat="1" ht="12.75">
      <c r="B12" s="8">
        <v>8</v>
      </c>
      <c r="C12" s="21" t="s">
        <v>178</v>
      </c>
      <c r="D12" s="11">
        <v>421.95</v>
      </c>
      <c r="E12" s="12">
        <f t="shared" si="0"/>
        <v>421.95</v>
      </c>
      <c r="F12" s="13">
        <f t="shared" si="1"/>
        <v>1</v>
      </c>
      <c r="G12" s="14">
        <v>0</v>
      </c>
      <c r="H12" s="13">
        <f t="shared" si="2"/>
        <v>0</v>
      </c>
      <c r="I12" s="20" t="s">
        <v>172</v>
      </c>
    </row>
    <row r="13" spans="2:9" ht="12.75">
      <c r="B13" s="8">
        <v>9</v>
      </c>
      <c r="C13" s="21" t="s">
        <v>179</v>
      </c>
      <c r="D13" s="11">
        <v>646.84</v>
      </c>
      <c r="E13" s="12">
        <f t="shared" si="0"/>
        <v>582.74</v>
      </c>
      <c r="F13" s="13">
        <f t="shared" si="1"/>
        <v>0.9009028507822645</v>
      </c>
      <c r="G13" s="14">
        <v>64.1</v>
      </c>
      <c r="H13" s="13">
        <f t="shared" si="2"/>
        <v>0.09909714921773549</v>
      </c>
      <c r="I13" s="20">
        <v>1</v>
      </c>
    </row>
    <row r="14" spans="2:9" ht="12.75">
      <c r="B14" s="8">
        <v>10</v>
      </c>
      <c r="C14" s="21" t="s">
        <v>180</v>
      </c>
      <c r="D14" s="11">
        <v>748.5</v>
      </c>
      <c r="E14" s="12">
        <f t="shared" si="0"/>
        <v>558.66</v>
      </c>
      <c r="F14" s="13">
        <f t="shared" si="1"/>
        <v>0.7463727454909819</v>
      </c>
      <c r="G14" s="14">
        <v>189.84</v>
      </c>
      <c r="H14" s="13">
        <f t="shared" si="2"/>
        <v>0.25362725450901813</v>
      </c>
      <c r="I14" s="20" t="s">
        <v>187</v>
      </c>
    </row>
    <row r="15" spans="2:9" ht="12.75">
      <c r="B15" s="8">
        <v>11</v>
      </c>
      <c r="C15" s="21" t="s">
        <v>144</v>
      </c>
      <c r="D15" s="11">
        <v>1082.44</v>
      </c>
      <c r="E15" s="12">
        <f t="shared" si="0"/>
        <v>1017.8800000000001</v>
      </c>
      <c r="F15" s="13">
        <f t="shared" si="1"/>
        <v>0.9403569712870922</v>
      </c>
      <c r="G15" s="14">
        <v>64.56</v>
      </c>
      <c r="H15" s="13">
        <f t="shared" si="2"/>
        <v>0.05964302871290783</v>
      </c>
      <c r="I15" s="20" t="s">
        <v>188</v>
      </c>
    </row>
    <row r="16" spans="2:9" ht="12.75">
      <c r="B16" s="8">
        <v>12</v>
      </c>
      <c r="C16" s="21" t="s">
        <v>145</v>
      </c>
      <c r="D16" s="11">
        <v>1054.04</v>
      </c>
      <c r="E16" s="12">
        <f t="shared" si="0"/>
        <v>780.8299999999999</v>
      </c>
      <c r="F16" s="13">
        <f t="shared" si="1"/>
        <v>0.7407973131949451</v>
      </c>
      <c r="G16" s="14">
        <v>273.21</v>
      </c>
      <c r="H16" s="13">
        <f t="shared" si="2"/>
        <v>0.25920268680505487</v>
      </c>
      <c r="I16" s="20" t="s">
        <v>189</v>
      </c>
    </row>
    <row r="17" spans="2:9" ht="12.75">
      <c r="B17" s="8">
        <v>13</v>
      </c>
      <c r="C17" s="21" t="s">
        <v>146</v>
      </c>
      <c r="D17" s="11">
        <v>1073.24</v>
      </c>
      <c r="E17" s="12">
        <f t="shared" si="0"/>
        <v>760.6700000000001</v>
      </c>
      <c r="F17" s="13">
        <f t="shared" si="1"/>
        <v>0.708760389102158</v>
      </c>
      <c r="G17" s="14">
        <v>312.57</v>
      </c>
      <c r="H17" s="13">
        <f t="shared" si="2"/>
        <v>0.291239610897842</v>
      </c>
      <c r="I17" s="20" t="s">
        <v>190</v>
      </c>
    </row>
    <row r="18" spans="2:9" ht="12.75">
      <c r="B18" s="22"/>
      <c r="C18" s="23" t="s">
        <v>181</v>
      </c>
      <c r="D18" s="24">
        <f>SUM(D5:D17)</f>
        <v>9870.74</v>
      </c>
      <c r="E18" s="24">
        <f>SUM(E5:E17)</f>
        <v>8045.599999999999</v>
      </c>
      <c r="F18" s="25">
        <f t="shared" si="1"/>
        <v>0.8150959299910645</v>
      </c>
      <c r="G18" s="26">
        <f>SUM(G5:G17)</f>
        <v>1825.1399999999999</v>
      </c>
      <c r="H18" s="25">
        <f t="shared" si="2"/>
        <v>0.1849040700089355</v>
      </c>
      <c r="I18" s="22"/>
    </row>
    <row r="19" spans="2:9" ht="12.75">
      <c r="B19" s="6"/>
      <c r="C19" s="6"/>
      <c r="D19" s="6"/>
      <c r="E19" s="6"/>
      <c r="F19" s="6"/>
      <c r="G19" s="6"/>
      <c r="H19" s="6"/>
      <c r="I19" s="6"/>
    </row>
    <row r="20" spans="2:9" ht="12.75">
      <c r="B20" s="6"/>
      <c r="C20" s="6"/>
      <c r="D20" s="6"/>
      <c r="E20" s="6"/>
      <c r="F20" s="6"/>
      <c r="G20" s="6"/>
      <c r="H20" s="6"/>
      <c r="I20" s="6"/>
    </row>
    <row r="21" spans="2:9" ht="15">
      <c r="B21" s="138"/>
      <c r="C21" s="138"/>
      <c r="D21" s="138"/>
      <c r="E21" s="138"/>
      <c r="F21" s="138"/>
      <c r="G21" s="138"/>
      <c r="H21" s="138"/>
      <c r="I21" s="138"/>
    </row>
    <row r="22" spans="2:9" ht="12.75">
      <c r="B22" s="6"/>
      <c r="C22" s="6"/>
      <c r="D22" s="6"/>
      <c r="E22" s="6"/>
      <c r="F22" s="6"/>
      <c r="G22" s="6"/>
      <c r="H22" s="6"/>
      <c r="I22" s="6"/>
    </row>
    <row r="23" spans="2:9" ht="12.75">
      <c r="B23" s="6"/>
      <c r="C23" s="6"/>
      <c r="D23" s="6"/>
      <c r="E23" s="6"/>
      <c r="F23" s="6"/>
      <c r="G23" s="6"/>
      <c r="H23" s="6"/>
      <c r="I23" s="6"/>
    </row>
  </sheetData>
  <sheetProtection/>
  <mergeCells count="2">
    <mergeCell ref="B2:I2"/>
    <mergeCell ref="B21:I21"/>
  </mergeCells>
  <printOptions/>
  <pageMargins left="0.45" right="0.4" top="0.41" bottom="1" header="0.2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3.125" style="2" customWidth="1"/>
    <col min="2" max="2" width="23.625" style="2" customWidth="1"/>
    <col min="3" max="3" width="10.25390625" style="2" customWidth="1"/>
    <col min="4" max="4" width="7.00390625" style="2" customWidth="1"/>
    <col min="5" max="5" width="9.125" style="2" customWidth="1"/>
    <col min="6" max="6" width="10.75390625" style="2" customWidth="1"/>
    <col min="7" max="7" width="6.875" style="2" customWidth="1"/>
    <col min="8" max="8" width="10.00390625" style="2" customWidth="1"/>
    <col min="9" max="9" width="10.75390625" style="2" customWidth="1"/>
    <col min="10" max="10" width="7.00390625" style="2" customWidth="1"/>
    <col min="11" max="11" width="45.375" style="2" customWidth="1"/>
  </cols>
  <sheetData/>
  <sheetProtection/>
  <printOptions/>
  <pageMargins left="0.42" right="0.17" top="0.26" bottom="0.2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2017-03-21T13:08:20Z</cp:lastPrinted>
  <dcterms:created xsi:type="dcterms:W3CDTF">2009-05-22T05:38:33Z</dcterms:created>
  <dcterms:modified xsi:type="dcterms:W3CDTF">2017-11-08T06:33:05Z</dcterms:modified>
  <cp:category/>
  <cp:version/>
  <cp:contentType/>
  <cp:contentStatus/>
</cp:coreProperties>
</file>